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D:\DarkFire\Field\Minimum Engagement\"/>
    </mc:Choice>
  </mc:AlternateContent>
  <bookViews>
    <workbookView xWindow="0" yWindow="0" windowWidth="19200" windowHeight="11540" xr2:uid="{00000000-000D-0000-FFFF-FFFF00000000}"/>
  </bookViews>
  <sheets>
    <sheet name="Joules Detailed" sheetId="6" r:id="rId1"/>
    <sheet name="ME detailed" sheetId="5" r:id="rId2"/>
    <sheet name="ME" sheetId="3" r:id="rId3"/>
    <sheet name="ME ROF" sheetId="4" r:id="rId4"/>
    <sheet name="Minimum Engagement Joules" sheetId="2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6" l="1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B14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X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C2" i="6"/>
  <c r="D2" i="6"/>
  <c r="E2" i="6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3" i="6"/>
  <c r="B12" i="6"/>
  <c r="B11" i="6"/>
  <c r="B10" i="6"/>
  <c r="B9" i="6"/>
  <c r="B8" i="6"/>
  <c r="B7" i="6"/>
  <c r="B6" i="6"/>
  <c r="B5" i="6"/>
  <c r="B4" i="6"/>
  <c r="B3" i="6"/>
  <c r="B2" i="6"/>
</calcChain>
</file>

<file path=xl/sharedStrings.xml><?xml version="1.0" encoding="utf-8"?>
<sst xmlns="http://schemas.openxmlformats.org/spreadsheetml/2006/main" count="14" uniqueCount="12">
  <si>
    <t>joules</t>
  </si>
  <si>
    <t>minimum engagement</t>
  </si>
  <si>
    <t>ROF</t>
  </si>
  <si>
    <t>Minimum Engagement Add on</t>
  </si>
  <si>
    <t>&gt;15</t>
  </si>
  <si>
    <t>FPS</t>
  </si>
  <si>
    <t>BB Weight</t>
  </si>
  <si>
    <t>Formula</t>
  </si>
  <si>
    <t>=</t>
  </si>
  <si>
    <t>0.5*(0.0005*((D1*0.305)^2))</t>
  </si>
  <si>
    <t>bb weight*(weight in grams*((fps*0.305)^2</t>
  </si>
  <si>
    <t>&gt;60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</si>
</sst>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Pacifica Condensed"/>
    </font>
    <font>
      <b/>
      <sz val="11"/>
      <color theme="1"/>
      <name val="Pacifica Condensed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/>
    <xf numFmtId="0" fontId="1" fillId="0" borderId="2" xfId="0" applyFont="1" applyBorder="1"/>
    <xf numFmtId="0" fontId="2" fillId="0" borderId="4" xfId="0" applyFont="1" applyBorder="1"/>
    <xf numFmtId="0" fontId="1" fillId="0" borderId="1" xfId="0" applyFont="1" applyBorder="1"/>
    <xf numFmtId="0" fontId="1" fillId="0" borderId="6" xfId="0" applyFont="1" applyBorder="1"/>
    <xf numFmtId="0" fontId="2" fillId="0" borderId="5" xfId="0" applyFont="1" applyBorder="1"/>
    <xf numFmtId="0" fontId="1" fillId="0" borderId="7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right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B430B-039C-4C48-97B3-C353B6FAEB09}">
  <dimension ref="A1:X44"/>
  <sheetViews>
    <sheetView tabSelected="1" zoomScale="40" zoomScaleNormal="40" workbookViewId="0">
      <selection activeCell="AH26" sqref="AH26"/>
    </sheetView>
  </sheetViews>
  <sheetFormatPr defaultRowHeight="14.5" x14ac:dyDescent="0.35"/>
  <cols>
    <col min="1" max="1" width="4.81640625" bestFit="1" customWidth="1"/>
    <col min="2" max="5" width="11.81640625" bestFit="1" customWidth="1"/>
    <col min="6" max="6" width="9.81640625" bestFit="1" customWidth="1"/>
    <col min="7" max="7" width="11.81640625" bestFit="1" customWidth="1"/>
    <col min="8" max="8" width="10.81640625" bestFit="1" customWidth="1"/>
    <col min="9" max="9" width="11.81640625" bestFit="1" customWidth="1"/>
    <col min="10" max="10" width="9.81640625" bestFit="1" customWidth="1"/>
    <col min="11" max="11" width="11.81640625" bestFit="1" customWidth="1"/>
    <col min="12" max="12" width="10.81640625" bestFit="1" customWidth="1"/>
    <col min="13" max="13" width="11.81640625" bestFit="1" customWidth="1"/>
    <col min="14" max="14" width="9.81640625" bestFit="1" customWidth="1"/>
    <col min="15" max="15" width="11.81640625" bestFit="1" customWidth="1"/>
    <col min="16" max="16" width="10.81640625" bestFit="1" customWidth="1"/>
    <col min="17" max="17" width="11.81640625" bestFit="1" customWidth="1"/>
    <col min="18" max="18" width="9.81640625" bestFit="1" customWidth="1"/>
    <col min="19" max="19" width="11.81640625" bestFit="1" customWidth="1"/>
    <col min="20" max="20" width="10.81640625" bestFit="1" customWidth="1"/>
    <col min="21" max="21" width="11.81640625" bestFit="1" customWidth="1"/>
  </cols>
  <sheetData>
    <row r="1" spans="1:24" x14ac:dyDescent="0.35">
      <c r="B1">
        <v>200</v>
      </c>
      <c r="C1">
        <v>210</v>
      </c>
      <c r="D1">
        <v>220</v>
      </c>
      <c r="E1">
        <v>230</v>
      </c>
      <c r="F1">
        <v>240</v>
      </c>
      <c r="G1">
        <v>250</v>
      </c>
      <c r="H1">
        <v>260</v>
      </c>
      <c r="I1">
        <v>270</v>
      </c>
      <c r="J1">
        <v>280</v>
      </c>
      <c r="K1">
        <v>290</v>
      </c>
      <c r="L1">
        <v>300</v>
      </c>
      <c r="M1">
        <v>310</v>
      </c>
      <c r="N1">
        <v>320</v>
      </c>
      <c r="O1">
        <v>330</v>
      </c>
      <c r="P1">
        <v>340</v>
      </c>
      <c r="Q1">
        <v>350</v>
      </c>
      <c r="R1">
        <v>360</v>
      </c>
      <c r="S1">
        <v>370</v>
      </c>
      <c r="T1">
        <v>380</v>
      </c>
      <c r="U1">
        <v>390</v>
      </c>
      <c r="V1">
        <v>400</v>
      </c>
      <c r="W1">
        <v>410</v>
      </c>
      <c r="X1">
        <v>420</v>
      </c>
    </row>
    <row r="2" spans="1:24" x14ac:dyDescent="0.35">
      <c r="A2">
        <v>0.12</v>
      </c>
      <c r="B2">
        <f>0.5*(0.00012*((B1*0.305)^2))</f>
        <v>0.22326000000000001</v>
      </c>
      <c r="C2">
        <f t="shared" ref="C2:X2" si="0">0.5*(0.00012*((C1*0.305)^2))</f>
        <v>0.24614414999999995</v>
      </c>
      <c r="D2">
        <f t="shared" si="0"/>
        <v>0.27014459999999996</v>
      </c>
      <c r="E2">
        <f t="shared" si="0"/>
        <v>0.29526134999999998</v>
      </c>
      <c r="F2">
        <f t="shared" si="0"/>
        <v>0.32149440000000007</v>
      </c>
      <c r="G2">
        <f t="shared" si="0"/>
        <v>0.34884375000000001</v>
      </c>
      <c r="H2">
        <f t="shared" si="0"/>
        <v>0.37730940000000002</v>
      </c>
      <c r="I2">
        <f t="shared" si="0"/>
        <v>0.40689134999999998</v>
      </c>
      <c r="J2">
        <f t="shared" si="0"/>
        <v>0.43758959999999997</v>
      </c>
      <c r="K2">
        <f t="shared" si="0"/>
        <v>0.46940415000000002</v>
      </c>
      <c r="L2">
        <f t="shared" si="0"/>
        <v>0.50233499999999998</v>
      </c>
      <c r="M2">
        <f t="shared" si="0"/>
        <v>0.53638215</v>
      </c>
      <c r="N2">
        <f t="shared" si="0"/>
        <v>0.57154559999999988</v>
      </c>
      <c r="O2">
        <f t="shared" si="0"/>
        <v>0.60782534999999993</v>
      </c>
      <c r="P2">
        <f t="shared" si="0"/>
        <v>0.64522140000000006</v>
      </c>
      <c r="Q2">
        <f t="shared" si="0"/>
        <v>0.68373375000000003</v>
      </c>
      <c r="R2">
        <f t="shared" si="0"/>
        <v>0.72336239999999996</v>
      </c>
      <c r="S2">
        <f t="shared" si="0"/>
        <v>0.76410734999999996</v>
      </c>
      <c r="T2">
        <f t="shared" si="0"/>
        <v>0.80596859999999992</v>
      </c>
      <c r="U2">
        <f t="shared" si="0"/>
        <v>0.84894615000000007</v>
      </c>
      <c r="V2">
        <f t="shared" si="0"/>
        <v>0.89304000000000006</v>
      </c>
      <c r="W2">
        <f t="shared" si="0"/>
        <v>0.93825014999999989</v>
      </c>
      <c r="X2">
        <f t="shared" si="0"/>
        <v>0.9845765999999998</v>
      </c>
    </row>
    <row r="3" spans="1:24" x14ac:dyDescent="0.35">
      <c r="A3">
        <v>0.13</v>
      </c>
      <c r="B3">
        <f>0.5*(0.00013*((B1*0.305)^2))</f>
        <v>0.24186499999999997</v>
      </c>
      <c r="C3">
        <f t="shared" ref="C3:X3" si="1">0.5*(0.00013*((C1*0.305)^2))</f>
        <v>0.2666561624999999</v>
      </c>
      <c r="D3">
        <f t="shared" si="1"/>
        <v>0.29265664999999991</v>
      </c>
      <c r="E3">
        <f t="shared" si="1"/>
        <v>0.31986646249999989</v>
      </c>
      <c r="F3">
        <f t="shared" si="1"/>
        <v>0.34828560000000003</v>
      </c>
      <c r="G3">
        <f t="shared" si="1"/>
        <v>0.37791406249999998</v>
      </c>
      <c r="H3">
        <f t="shared" si="1"/>
        <v>0.40875184999999997</v>
      </c>
      <c r="I3">
        <f t="shared" si="1"/>
        <v>0.44079896249999989</v>
      </c>
      <c r="J3">
        <f t="shared" si="1"/>
        <v>0.4740553999999999</v>
      </c>
      <c r="K3">
        <f t="shared" si="1"/>
        <v>0.50852116250000001</v>
      </c>
      <c r="L3">
        <f t="shared" si="1"/>
        <v>0.54419624999999994</v>
      </c>
      <c r="M3">
        <f t="shared" si="1"/>
        <v>0.5810806624999999</v>
      </c>
      <c r="N3">
        <f t="shared" si="1"/>
        <v>0.61917439999999979</v>
      </c>
      <c r="O3">
        <f t="shared" si="1"/>
        <v>0.65847746249999983</v>
      </c>
      <c r="P3">
        <f t="shared" si="1"/>
        <v>0.69898985000000002</v>
      </c>
      <c r="Q3">
        <f t="shared" si="1"/>
        <v>0.74071156249999992</v>
      </c>
      <c r="R3">
        <f t="shared" si="1"/>
        <v>0.78364259999999986</v>
      </c>
      <c r="S3">
        <f t="shared" si="1"/>
        <v>0.82778296249999994</v>
      </c>
      <c r="T3">
        <f t="shared" si="1"/>
        <v>0.87313264999999973</v>
      </c>
      <c r="U3">
        <f t="shared" si="1"/>
        <v>0.91969166250000001</v>
      </c>
      <c r="V3">
        <f t="shared" si="1"/>
        <v>0.96745999999999988</v>
      </c>
      <c r="W3">
        <f t="shared" si="1"/>
        <v>1.0164376624999998</v>
      </c>
      <c r="X3">
        <f t="shared" si="1"/>
        <v>1.0666246499999996</v>
      </c>
    </row>
    <row r="4" spans="1:24" x14ac:dyDescent="0.35">
      <c r="A4">
        <v>0.14000000000000001</v>
      </c>
      <c r="B4">
        <f>0.5*(0.00014*((B1*0.305)^2))</f>
        <v>0.26046999999999998</v>
      </c>
      <c r="C4">
        <f t="shared" ref="C4:X4" si="2">0.5*(0.00014*((C1*0.305)^2))</f>
        <v>0.28716817499999991</v>
      </c>
      <c r="D4">
        <f t="shared" si="2"/>
        <v>0.31516869999999991</v>
      </c>
      <c r="E4">
        <f t="shared" si="2"/>
        <v>0.34447157499999992</v>
      </c>
      <c r="F4">
        <f t="shared" si="2"/>
        <v>0.37507679999999999</v>
      </c>
      <c r="G4">
        <f t="shared" si="2"/>
        <v>0.40698437499999995</v>
      </c>
      <c r="H4">
        <f t="shared" si="2"/>
        <v>0.44019429999999993</v>
      </c>
      <c r="I4">
        <f t="shared" si="2"/>
        <v>0.47470657499999991</v>
      </c>
      <c r="J4">
        <f t="shared" si="2"/>
        <v>0.5105211999999999</v>
      </c>
      <c r="K4">
        <f t="shared" si="2"/>
        <v>0.547638175</v>
      </c>
      <c r="L4">
        <f t="shared" si="2"/>
        <v>0.5860574999999999</v>
      </c>
      <c r="M4">
        <f t="shared" si="2"/>
        <v>0.62577917499999991</v>
      </c>
      <c r="N4">
        <f t="shared" si="2"/>
        <v>0.66680319999999982</v>
      </c>
      <c r="O4">
        <f t="shared" si="2"/>
        <v>0.70912957499999985</v>
      </c>
      <c r="P4">
        <f t="shared" si="2"/>
        <v>0.75275829999999999</v>
      </c>
      <c r="Q4">
        <f t="shared" si="2"/>
        <v>0.79768937499999992</v>
      </c>
      <c r="R4">
        <f t="shared" si="2"/>
        <v>0.84392279999999986</v>
      </c>
      <c r="S4">
        <f t="shared" si="2"/>
        <v>0.89145857499999992</v>
      </c>
      <c r="T4">
        <f t="shared" si="2"/>
        <v>0.94029669999999976</v>
      </c>
      <c r="U4">
        <f t="shared" si="2"/>
        <v>0.99043717499999995</v>
      </c>
      <c r="V4">
        <f t="shared" si="2"/>
        <v>1.0418799999999999</v>
      </c>
      <c r="W4">
        <f t="shared" si="2"/>
        <v>1.0946251749999998</v>
      </c>
      <c r="X4">
        <f t="shared" si="2"/>
        <v>1.1486726999999997</v>
      </c>
    </row>
    <row r="5" spans="1:24" x14ac:dyDescent="0.35">
      <c r="A5">
        <v>0.15</v>
      </c>
      <c r="B5">
        <f>0.5*(0.00015*((B1*0.305)^2))</f>
        <v>0.27907499999999996</v>
      </c>
      <c r="C5">
        <f t="shared" ref="C5:X5" si="3">0.5*(0.00015*((C1*0.305)^2))</f>
        <v>0.30768018749999992</v>
      </c>
      <c r="D5">
        <f t="shared" si="3"/>
        <v>0.33768074999999992</v>
      </c>
      <c r="E5">
        <f t="shared" si="3"/>
        <v>0.36907668749999989</v>
      </c>
      <c r="F5">
        <f t="shared" si="3"/>
        <v>0.401868</v>
      </c>
      <c r="G5">
        <f t="shared" si="3"/>
        <v>0.43605468749999998</v>
      </c>
      <c r="H5">
        <f t="shared" si="3"/>
        <v>0.47163674999999994</v>
      </c>
      <c r="I5">
        <f t="shared" si="3"/>
        <v>0.50861418749999987</v>
      </c>
      <c r="J5">
        <f t="shared" si="3"/>
        <v>0.54698699999999989</v>
      </c>
      <c r="K5">
        <f t="shared" si="3"/>
        <v>0.5867551875</v>
      </c>
      <c r="L5">
        <f t="shared" si="3"/>
        <v>0.62791874999999997</v>
      </c>
      <c r="M5">
        <f t="shared" si="3"/>
        <v>0.67047768749999992</v>
      </c>
      <c r="N5">
        <f t="shared" si="3"/>
        <v>0.71443199999999984</v>
      </c>
      <c r="O5">
        <f t="shared" si="3"/>
        <v>0.75978168749999986</v>
      </c>
      <c r="P5">
        <f t="shared" si="3"/>
        <v>0.80652674999999996</v>
      </c>
      <c r="Q5">
        <f t="shared" si="3"/>
        <v>0.85466718749999993</v>
      </c>
      <c r="R5">
        <f t="shared" si="3"/>
        <v>0.90420299999999987</v>
      </c>
      <c r="S5">
        <f t="shared" si="3"/>
        <v>0.9551341874999999</v>
      </c>
      <c r="T5">
        <f t="shared" si="3"/>
        <v>1.0074607499999997</v>
      </c>
      <c r="U5">
        <f t="shared" si="3"/>
        <v>1.0611826874999999</v>
      </c>
      <c r="V5">
        <f t="shared" si="3"/>
        <v>1.1162999999999998</v>
      </c>
      <c r="W5">
        <f t="shared" si="3"/>
        <v>1.1728126874999998</v>
      </c>
      <c r="X5">
        <f t="shared" si="3"/>
        <v>1.2307207499999997</v>
      </c>
    </row>
    <row r="6" spans="1:24" x14ac:dyDescent="0.35">
      <c r="A6">
        <v>0.16</v>
      </c>
      <c r="B6">
        <f>0.5*(0.00016*((B1*0.305)^2))</f>
        <v>0.29768</v>
      </c>
      <c r="C6">
        <f t="shared" ref="C6:X6" si="4">0.5*(0.00016*((C1*0.305)^2))</f>
        <v>0.32819219999999999</v>
      </c>
      <c r="D6">
        <f t="shared" si="4"/>
        <v>0.36019279999999992</v>
      </c>
      <c r="E6">
        <f t="shared" si="4"/>
        <v>0.39368179999999997</v>
      </c>
      <c r="F6">
        <f t="shared" si="4"/>
        <v>0.42865920000000007</v>
      </c>
      <c r="G6">
        <f t="shared" si="4"/>
        <v>0.46512500000000001</v>
      </c>
      <c r="H6">
        <f t="shared" si="4"/>
        <v>0.50307920000000006</v>
      </c>
      <c r="I6">
        <f t="shared" si="4"/>
        <v>0.54252179999999994</v>
      </c>
      <c r="J6">
        <f t="shared" si="4"/>
        <v>0.58345279999999999</v>
      </c>
      <c r="K6">
        <f t="shared" si="4"/>
        <v>0.6258722000000001</v>
      </c>
      <c r="L6">
        <f t="shared" si="4"/>
        <v>0.66978000000000004</v>
      </c>
      <c r="M6">
        <f t="shared" si="4"/>
        <v>0.71517620000000004</v>
      </c>
      <c r="N6">
        <f t="shared" si="4"/>
        <v>0.76206079999999998</v>
      </c>
      <c r="O6">
        <f t="shared" si="4"/>
        <v>0.81043379999999998</v>
      </c>
      <c r="P6">
        <f t="shared" si="4"/>
        <v>0.86029520000000015</v>
      </c>
      <c r="Q6">
        <f t="shared" si="4"/>
        <v>0.91164500000000004</v>
      </c>
      <c r="R6">
        <f t="shared" si="4"/>
        <v>0.96448319999999998</v>
      </c>
      <c r="S6">
        <f t="shared" si="4"/>
        <v>1.0188098000000001</v>
      </c>
      <c r="T6">
        <f t="shared" si="4"/>
        <v>1.0746247999999998</v>
      </c>
      <c r="U6">
        <f t="shared" si="4"/>
        <v>1.1319282000000002</v>
      </c>
      <c r="V6">
        <f t="shared" si="4"/>
        <v>1.19072</v>
      </c>
      <c r="W6">
        <f t="shared" si="4"/>
        <v>1.2510002</v>
      </c>
      <c r="X6">
        <f t="shared" si="4"/>
        <v>1.3127688</v>
      </c>
    </row>
    <row r="7" spans="1:24" x14ac:dyDescent="0.35">
      <c r="A7">
        <v>0.17</v>
      </c>
      <c r="B7">
        <f>0.5*(0.00017*((B1*0.305)^2))</f>
        <v>0.31628500000000004</v>
      </c>
      <c r="C7">
        <f t="shared" ref="C7:X7" si="5">0.5*(0.00017*((C1*0.305)^2))</f>
        <v>0.34870421249999994</v>
      </c>
      <c r="D7">
        <f t="shared" si="5"/>
        <v>0.38270484999999993</v>
      </c>
      <c r="E7">
        <f t="shared" si="5"/>
        <v>0.41828691249999994</v>
      </c>
      <c r="F7">
        <f t="shared" si="5"/>
        <v>0.45545040000000009</v>
      </c>
      <c r="G7">
        <f t="shared" si="5"/>
        <v>0.49419531250000004</v>
      </c>
      <c r="H7">
        <f t="shared" si="5"/>
        <v>0.53452165000000007</v>
      </c>
      <c r="I7">
        <f t="shared" si="5"/>
        <v>0.57642941250000002</v>
      </c>
      <c r="J7">
        <f t="shared" si="5"/>
        <v>0.61991859999999999</v>
      </c>
      <c r="K7">
        <f t="shared" si="5"/>
        <v>0.66498921250000009</v>
      </c>
      <c r="L7">
        <f t="shared" si="5"/>
        <v>0.71164125</v>
      </c>
      <c r="M7">
        <f t="shared" si="5"/>
        <v>0.75987471250000005</v>
      </c>
      <c r="N7">
        <f t="shared" si="5"/>
        <v>0.8096895999999999</v>
      </c>
      <c r="O7">
        <f t="shared" si="5"/>
        <v>0.86108591249999999</v>
      </c>
      <c r="P7">
        <f t="shared" si="5"/>
        <v>0.91406365000000012</v>
      </c>
      <c r="Q7">
        <f t="shared" si="5"/>
        <v>0.96862281250000004</v>
      </c>
      <c r="R7">
        <f t="shared" si="5"/>
        <v>1.0247634000000001</v>
      </c>
      <c r="S7">
        <f t="shared" si="5"/>
        <v>1.0824854125000001</v>
      </c>
      <c r="T7">
        <f t="shared" si="5"/>
        <v>1.14178885</v>
      </c>
      <c r="U7">
        <f t="shared" si="5"/>
        <v>1.2026737125000002</v>
      </c>
      <c r="V7">
        <f t="shared" si="5"/>
        <v>1.2651400000000002</v>
      </c>
      <c r="W7">
        <f t="shared" si="5"/>
        <v>1.3291877125</v>
      </c>
      <c r="X7">
        <f t="shared" si="5"/>
        <v>1.3948168499999998</v>
      </c>
    </row>
    <row r="8" spans="1:24" x14ac:dyDescent="0.35">
      <c r="A8">
        <v>0.18</v>
      </c>
      <c r="B8">
        <f>0.5*(0.00018*((B1*0.305)^2))</f>
        <v>0.33489000000000002</v>
      </c>
      <c r="C8">
        <f t="shared" ref="C8:X8" si="6">0.5*(0.00018*((C1*0.305)^2))</f>
        <v>0.36921622499999995</v>
      </c>
      <c r="D8">
        <f t="shared" si="6"/>
        <v>0.40521689999999994</v>
      </c>
      <c r="E8">
        <f t="shared" si="6"/>
        <v>0.44289202499999997</v>
      </c>
      <c r="F8">
        <f t="shared" si="6"/>
        <v>0.4822416000000001</v>
      </c>
      <c r="G8">
        <f t="shared" si="6"/>
        <v>0.52326562500000007</v>
      </c>
      <c r="H8">
        <f t="shared" si="6"/>
        <v>0.56596409999999997</v>
      </c>
      <c r="I8">
        <f t="shared" si="6"/>
        <v>0.61033702499999998</v>
      </c>
      <c r="J8">
        <f t="shared" si="6"/>
        <v>0.65638439999999998</v>
      </c>
      <c r="K8">
        <f t="shared" si="6"/>
        <v>0.70410622500000009</v>
      </c>
      <c r="L8">
        <f t="shared" si="6"/>
        <v>0.75350250000000007</v>
      </c>
      <c r="M8">
        <f t="shared" si="6"/>
        <v>0.80457322499999995</v>
      </c>
      <c r="N8">
        <f t="shared" si="6"/>
        <v>0.85731839999999992</v>
      </c>
      <c r="O8">
        <f t="shared" si="6"/>
        <v>0.9117380249999999</v>
      </c>
      <c r="P8">
        <f t="shared" si="6"/>
        <v>0.96783210000000008</v>
      </c>
      <c r="Q8">
        <f t="shared" si="6"/>
        <v>1.025600625</v>
      </c>
      <c r="R8">
        <f t="shared" si="6"/>
        <v>1.0850435999999999</v>
      </c>
      <c r="S8">
        <f t="shared" si="6"/>
        <v>1.1461610250000001</v>
      </c>
      <c r="T8">
        <f t="shared" si="6"/>
        <v>1.2089528999999999</v>
      </c>
      <c r="U8">
        <f t="shared" si="6"/>
        <v>1.2734192250000003</v>
      </c>
      <c r="V8">
        <f t="shared" si="6"/>
        <v>1.3395600000000001</v>
      </c>
      <c r="W8">
        <f t="shared" si="6"/>
        <v>1.407375225</v>
      </c>
      <c r="X8">
        <f t="shared" si="6"/>
        <v>1.4768648999999998</v>
      </c>
    </row>
    <row r="9" spans="1:24" x14ac:dyDescent="0.35">
      <c r="A9">
        <v>0.19</v>
      </c>
      <c r="B9">
        <f>0.5*(0.00019*((B1*0.305)^2))</f>
        <v>0.353495</v>
      </c>
      <c r="C9">
        <f t="shared" ref="C9:X9" si="7">0.5*(0.00019*((C1*0.305)^2))</f>
        <v>0.38972823749999996</v>
      </c>
      <c r="D9">
        <f t="shared" si="7"/>
        <v>0.42772894999999994</v>
      </c>
      <c r="E9">
        <f t="shared" si="7"/>
        <v>0.46749713749999994</v>
      </c>
      <c r="F9">
        <f t="shared" si="7"/>
        <v>0.50903280000000006</v>
      </c>
      <c r="G9">
        <f t="shared" si="7"/>
        <v>0.55233593749999998</v>
      </c>
      <c r="H9">
        <f t="shared" si="7"/>
        <v>0.59740654999999998</v>
      </c>
      <c r="I9">
        <f t="shared" si="7"/>
        <v>0.64424463749999994</v>
      </c>
      <c r="J9">
        <f t="shared" si="7"/>
        <v>0.69285019999999997</v>
      </c>
      <c r="K9">
        <f t="shared" si="7"/>
        <v>0.74322323750000008</v>
      </c>
      <c r="L9">
        <f t="shared" si="7"/>
        <v>0.79536375000000004</v>
      </c>
      <c r="M9">
        <f t="shared" si="7"/>
        <v>0.84927173749999996</v>
      </c>
      <c r="N9">
        <f t="shared" si="7"/>
        <v>0.90494719999999995</v>
      </c>
      <c r="O9">
        <f t="shared" si="7"/>
        <v>0.96239013749999991</v>
      </c>
      <c r="P9">
        <f t="shared" si="7"/>
        <v>1.0216005500000001</v>
      </c>
      <c r="Q9">
        <f t="shared" si="7"/>
        <v>1.0825784375</v>
      </c>
      <c r="R9">
        <f t="shared" si="7"/>
        <v>1.1453237999999999</v>
      </c>
      <c r="S9">
        <f t="shared" si="7"/>
        <v>1.2098366375</v>
      </c>
      <c r="T9">
        <f t="shared" si="7"/>
        <v>1.2761169499999998</v>
      </c>
      <c r="U9">
        <f t="shared" si="7"/>
        <v>1.3441647375000001</v>
      </c>
      <c r="V9">
        <f t="shared" si="7"/>
        <v>1.41398</v>
      </c>
      <c r="W9">
        <f t="shared" si="7"/>
        <v>1.4855627375</v>
      </c>
      <c r="X9">
        <f t="shared" si="7"/>
        <v>1.5589129499999999</v>
      </c>
    </row>
    <row r="10" spans="1:24" x14ac:dyDescent="0.35">
      <c r="A10">
        <v>0.2</v>
      </c>
      <c r="B10">
        <f>0.5*(0.0002*((B1*0.305)^2))</f>
        <v>0.37210000000000004</v>
      </c>
      <c r="C10">
        <f t="shared" ref="C10:X10" si="8">0.5*(0.0002*((C1*0.305)^2))</f>
        <v>0.41024024999999992</v>
      </c>
      <c r="D10">
        <f t="shared" si="8"/>
        <v>0.45024099999999989</v>
      </c>
      <c r="E10">
        <f t="shared" si="8"/>
        <v>0.49210224999999996</v>
      </c>
      <c r="F10">
        <f t="shared" si="8"/>
        <v>0.53582400000000008</v>
      </c>
      <c r="G10">
        <f t="shared" si="8"/>
        <v>0.58140625000000001</v>
      </c>
      <c r="H10">
        <f t="shared" si="8"/>
        <v>0.62884899999999999</v>
      </c>
      <c r="I10">
        <f t="shared" si="8"/>
        <v>0.6781522499999999</v>
      </c>
      <c r="J10">
        <f t="shared" si="8"/>
        <v>0.72931599999999996</v>
      </c>
      <c r="K10">
        <f t="shared" si="8"/>
        <v>0.78234025000000007</v>
      </c>
      <c r="L10">
        <f t="shared" si="8"/>
        <v>0.837225</v>
      </c>
      <c r="M10">
        <f t="shared" si="8"/>
        <v>0.89397024999999997</v>
      </c>
      <c r="N10">
        <f t="shared" si="8"/>
        <v>0.95257599999999987</v>
      </c>
      <c r="O10">
        <f t="shared" si="8"/>
        <v>1.01304225</v>
      </c>
      <c r="P10">
        <f t="shared" si="8"/>
        <v>1.075369</v>
      </c>
      <c r="Q10">
        <f t="shared" si="8"/>
        <v>1.13955625</v>
      </c>
      <c r="R10">
        <f t="shared" si="8"/>
        <v>1.2056039999999999</v>
      </c>
      <c r="S10">
        <f t="shared" si="8"/>
        <v>1.27351225</v>
      </c>
      <c r="T10">
        <f t="shared" si="8"/>
        <v>1.3432809999999997</v>
      </c>
      <c r="U10">
        <f t="shared" si="8"/>
        <v>1.4149102500000001</v>
      </c>
      <c r="V10">
        <f t="shared" si="8"/>
        <v>1.4884000000000002</v>
      </c>
      <c r="W10">
        <f t="shared" si="8"/>
        <v>1.56375025</v>
      </c>
      <c r="X10">
        <f t="shared" si="8"/>
        <v>1.6409609999999997</v>
      </c>
    </row>
    <row r="11" spans="1:24" x14ac:dyDescent="0.35">
      <c r="A11">
        <v>0.21</v>
      </c>
      <c r="B11">
        <f>0.5*(0.00021*((B1*0.305)^2))</f>
        <v>0.39070500000000002</v>
      </c>
      <c r="C11">
        <f t="shared" ref="C11:X11" si="9">0.5*(0.00021*((C1*0.305)^2))</f>
        <v>0.43075226249999993</v>
      </c>
      <c r="D11">
        <f t="shared" si="9"/>
        <v>0.4727530499999999</v>
      </c>
      <c r="E11">
        <f t="shared" si="9"/>
        <v>0.51670736249999993</v>
      </c>
      <c r="F11">
        <f t="shared" si="9"/>
        <v>0.56261520000000009</v>
      </c>
      <c r="G11">
        <f t="shared" si="9"/>
        <v>0.61047656250000004</v>
      </c>
      <c r="H11">
        <f t="shared" si="9"/>
        <v>0.66029145</v>
      </c>
      <c r="I11">
        <f t="shared" si="9"/>
        <v>0.71205986249999997</v>
      </c>
      <c r="J11">
        <f t="shared" si="9"/>
        <v>0.76578179999999996</v>
      </c>
      <c r="K11">
        <f t="shared" si="9"/>
        <v>0.82145726250000006</v>
      </c>
      <c r="L11">
        <f t="shared" si="9"/>
        <v>0.87908625000000007</v>
      </c>
      <c r="M11">
        <f t="shared" si="9"/>
        <v>0.93866876249999998</v>
      </c>
      <c r="N11">
        <f t="shared" si="9"/>
        <v>1.0002047999999999</v>
      </c>
      <c r="O11">
        <f t="shared" si="9"/>
        <v>1.0636943624999999</v>
      </c>
      <c r="P11">
        <f t="shared" si="9"/>
        <v>1.1291374500000002</v>
      </c>
      <c r="Q11">
        <f t="shared" si="9"/>
        <v>1.1965340625000001</v>
      </c>
      <c r="R11">
        <f t="shared" si="9"/>
        <v>1.2658841999999999</v>
      </c>
      <c r="S11">
        <f t="shared" si="9"/>
        <v>1.3371878625</v>
      </c>
      <c r="T11">
        <f t="shared" si="9"/>
        <v>1.4104450499999999</v>
      </c>
      <c r="U11">
        <f t="shared" si="9"/>
        <v>1.4856557625000002</v>
      </c>
      <c r="V11">
        <f t="shared" si="9"/>
        <v>1.5628200000000001</v>
      </c>
      <c r="W11">
        <f t="shared" si="9"/>
        <v>1.6419377625</v>
      </c>
      <c r="X11">
        <f t="shared" si="9"/>
        <v>1.7230090499999997</v>
      </c>
    </row>
    <row r="12" spans="1:24" x14ac:dyDescent="0.35">
      <c r="A12">
        <v>0.22</v>
      </c>
      <c r="B12">
        <f>0.5*(0.00022*((B1*0.305)^2))</f>
        <v>0.40931000000000001</v>
      </c>
      <c r="C12">
        <f t="shared" ref="C12:W12" si="10">0.5*(0.00022*((C1*0.305)^2))</f>
        <v>0.45126427499999994</v>
      </c>
      <c r="D12">
        <f t="shared" si="10"/>
        <v>0.4952650999999999</v>
      </c>
      <c r="E12">
        <f t="shared" si="10"/>
        <v>0.5413124749999999</v>
      </c>
      <c r="F12">
        <f t="shared" si="10"/>
        <v>0.58940640000000011</v>
      </c>
      <c r="G12">
        <f t="shared" si="10"/>
        <v>0.63954687500000007</v>
      </c>
      <c r="H12">
        <f t="shared" si="10"/>
        <v>0.69173390000000001</v>
      </c>
      <c r="I12">
        <f t="shared" si="10"/>
        <v>0.74596747499999994</v>
      </c>
      <c r="J12">
        <f t="shared" si="10"/>
        <v>0.80224759999999995</v>
      </c>
      <c r="K12">
        <f t="shared" si="10"/>
        <v>0.86057427500000006</v>
      </c>
      <c r="L12">
        <f t="shared" si="10"/>
        <v>0.92094750000000003</v>
      </c>
      <c r="M12">
        <f t="shared" si="10"/>
        <v>0.98336727499999999</v>
      </c>
      <c r="N12">
        <f t="shared" si="10"/>
        <v>1.0478335999999999</v>
      </c>
      <c r="O12">
        <f t="shared" si="10"/>
        <v>1.1143464749999998</v>
      </c>
      <c r="P12">
        <f t="shared" si="10"/>
        <v>1.1829059000000002</v>
      </c>
      <c r="Q12">
        <f t="shared" si="10"/>
        <v>1.2535118750000001</v>
      </c>
      <c r="R12">
        <f t="shared" si="10"/>
        <v>1.3261643999999999</v>
      </c>
      <c r="S12">
        <f t="shared" si="10"/>
        <v>1.400863475</v>
      </c>
      <c r="T12">
        <f t="shared" si="10"/>
        <v>1.4776090999999998</v>
      </c>
      <c r="U12">
        <f t="shared" si="10"/>
        <v>1.5564012750000003</v>
      </c>
      <c r="V12">
        <f t="shared" si="10"/>
        <v>1.63724</v>
      </c>
      <c r="W12">
        <f t="shared" si="10"/>
        <v>1.720125275</v>
      </c>
      <c r="X12">
        <f>0.5*(0.00022*((X1*0.305)^2))</f>
        <v>1.8050570999999997</v>
      </c>
    </row>
    <row r="13" spans="1:24" x14ac:dyDescent="0.35">
      <c r="A13">
        <v>0.23</v>
      </c>
      <c r="B13">
        <f>0.5*(0.00023*((B1*0.305)^2))</f>
        <v>0.42791499999999999</v>
      </c>
      <c r="C13">
        <f t="shared" ref="C13:X13" si="11">0.5*(0.00023*((C1*0.305)^2))</f>
        <v>0.47177628749999995</v>
      </c>
      <c r="D13">
        <f t="shared" si="11"/>
        <v>0.51777714999999991</v>
      </c>
      <c r="E13">
        <f t="shared" si="11"/>
        <v>0.56591758749999987</v>
      </c>
      <c r="F13">
        <f t="shared" si="11"/>
        <v>0.61619760000000012</v>
      </c>
      <c r="G13">
        <f t="shared" si="11"/>
        <v>0.66861718749999999</v>
      </c>
      <c r="H13">
        <f t="shared" si="11"/>
        <v>0.72317635000000002</v>
      </c>
      <c r="I13">
        <f t="shared" si="11"/>
        <v>0.7798750874999999</v>
      </c>
      <c r="J13">
        <f t="shared" si="11"/>
        <v>0.83871339999999994</v>
      </c>
      <c r="K13">
        <f t="shared" si="11"/>
        <v>0.89969128750000005</v>
      </c>
      <c r="L13">
        <f t="shared" si="11"/>
        <v>0.96280874999999999</v>
      </c>
      <c r="M13">
        <f t="shared" si="11"/>
        <v>1.0280657874999999</v>
      </c>
      <c r="N13">
        <f t="shared" si="11"/>
        <v>1.0954623999999999</v>
      </c>
      <c r="O13">
        <f t="shared" si="11"/>
        <v>1.1649985875</v>
      </c>
      <c r="P13">
        <f t="shared" si="11"/>
        <v>1.2366743500000001</v>
      </c>
      <c r="Q13">
        <f t="shared" si="11"/>
        <v>1.3104896875000001</v>
      </c>
      <c r="R13">
        <f t="shared" si="11"/>
        <v>1.3864445999999999</v>
      </c>
      <c r="S13">
        <f t="shared" si="11"/>
        <v>1.4645390874999999</v>
      </c>
      <c r="T13">
        <f t="shared" si="11"/>
        <v>1.5447731499999997</v>
      </c>
      <c r="U13">
        <f t="shared" si="11"/>
        <v>1.6271467875000001</v>
      </c>
      <c r="V13">
        <f t="shared" si="11"/>
        <v>1.71166</v>
      </c>
      <c r="W13">
        <f t="shared" si="11"/>
        <v>1.7983127875</v>
      </c>
      <c r="X13">
        <f t="shared" si="11"/>
        <v>1.8871051499999998</v>
      </c>
    </row>
    <row r="14" spans="1:24" x14ac:dyDescent="0.35">
      <c r="A14">
        <v>0.24</v>
      </c>
      <c r="B14">
        <f>0.5*(0.00024*((B1*0.305)^2))</f>
        <v>0.44652000000000003</v>
      </c>
      <c r="C14">
        <f t="shared" ref="C14:X14" si="12">0.5*(0.00024*((C1*0.305)^2))</f>
        <v>0.4922882999999999</v>
      </c>
      <c r="D14">
        <f t="shared" si="12"/>
        <v>0.54028919999999991</v>
      </c>
      <c r="E14">
        <f t="shared" si="12"/>
        <v>0.59052269999999996</v>
      </c>
      <c r="F14">
        <f t="shared" si="12"/>
        <v>0.64298880000000014</v>
      </c>
      <c r="G14">
        <f t="shared" si="12"/>
        <v>0.69768750000000002</v>
      </c>
      <c r="H14">
        <f t="shared" si="12"/>
        <v>0.75461880000000003</v>
      </c>
      <c r="I14">
        <f t="shared" si="12"/>
        <v>0.81378269999999997</v>
      </c>
      <c r="J14">
        <f t="shared" si="12"/>
        <v>0.87517919999999993</v>
      </c>
      <c r="K14">
        <f t="shared" si="12"/>
        <v>0.93880830000000004</v>
      </c>
      <c r="L14">
        <f t="shared" si="12"/>
        <v>1.00467</v>
      </c>
      <c r="M14">
        <f t="shared" si="12"/>
        <v>1.0727643</v>
      </c>
      <c r="N14">
        <f t="shared" si="12"/>
        <v>1.1430911999999998</v>
      </c>
      <c r="O14">
        <f t="shared" si="12"/>
        <v>1.2156506999999999</v>
      </c>
      <c r="P14">
        <f t="shared" si="12"/>
        <v>1.2904428000000001</v>
      </c>
      <c r="Q14">
        <f t="shared" si="12"/>
        <v>1.3674675000000001</v>
      </c>
      <c r="R14">
        <f t="shared" si="12"/>
        <v>1.4467247999999999</v>
      </c>
      <c r="S14">
        <f t="shared" si="12"/>
        <v>1.5282146999999999</v>
      </c>
      <c r="T14">
        <f t="shared" si="12"/>
        <v>1.6119371999999998</v>
      </c>
      <c r="U14">
        <f t="shared" si="12"/>
        <v>1.6978923000000001</v>
      </c>
      <c r="V14">
        <f t="shared" si="12"/>
        <v>1.7860800000000001</v>
      </c>
      <c r="W14">
        <f t="shared" si="12"/>
        <v>1.8765002999999998</v>
      </c>
      <c r="X14">
        <f t="shared" si="12"/>
        <v>1.9691531999999996</v>
      </c>
    </row>
    <row r="15" spans="1:24" x14ac:dyDescent="0.35">
      <c r="A15">
        <v>0.25</v>
      </c>
      <c r="B15">
        <f>0.5*(0.00025*((B1*0.305)^2))</f>
        <v>0.46512500000000001</v>
      </c>
      <c r="C15">
        <f t="shared" ref="C15:X15" si="13">0.5*(0.00025*((C1*0.305)^2))</f>
        <v>0.51280031249999991</v>
      </c>
      <c r="D15">
        <f t="shared" si="13"/>
        <v>0.56280124999999992</v>
      </c>
      <c r="E15">
        <f t="shared" si="13"/>
        <v>0.61512781249999993</v>
      </c>
      <c r="F15">
        <f t="shared" si="13"/>
        <v>0.66978000000000015</v>
      </c>
      <c r="G15">
        <f t="shared" si="13"/>
        <v>0.72675781250000004</v>
      </c>
      <c r="H15">
        <f t="shared" si="13"/>
        <v>0.78606124999999993</v>
      </c>
      <c r="I15">
        <f t="shared" si="13"/>
        <v>0.84769031249999993</v>
      </c>
      <c r="J15">
        <f t="shared" si="13"/>
        <v>0.91164499999999993</v>
      </c>
      <c r="K15">
        <f t="shared" si="13"/>
        <v>0.97792531250000003</v>
      </c>
      <c r="L15">
        <f t="shared" si="13"/>
        <v>1.0465312499999999</v>
      </c>
      <c r="M15">
        <f t="shared" si="13"/>
        <v>1.1174628124999999</v>
      </c>
      <c r="N15">
        <f t="shared" si="13"/>
        <v>1.1907199999999998</v>
      </c>
      <c r="O15">
        <f t="shared" si="13"/>
        <v>1.2663028124999998</v>
      </c>
      <c r="P15">
        <f t="shared" si="13"/>
        <v>1.3442112500000001</v>
      </c>
      <c r="Q15">
        <f t="shared" si="13"/>
        <v>1.4244453125000001</v>
      </c>
      <c r="R15">
        <f t="shared" si="13"/>
        <v>1.5070049999999999</v>
      </c>
      <c r="S15">
        <f t="shared" si="13"/>
        <v>1.5918903124999999</v>
      </c>
      <c r="T15">
        <f t="shared" si="13"/>
        <v>1.6791012499999998</v>
      </c>
      <c r="U15">
        <f t="shared" si="13"/>
        <v>1.7686378125000002</v>
      </c>
      <c r="V15">
        <f t="shared" si="13"/>
        <v>1.8605</v>
      </c>
      <c r="W15">
        <f t="shared" si="13"/>
        <v>1.9546878124999998</v>
      </c>
      <c r="X15">
        <f t="shared" si="13"/>
        <v>2.0512012499999996</v>
      </c>
    </row>
    <row r="16" spans="1:24" x14ac:dyDescent="0.35">
      <c r="A16">
        <v>0.26</v>
      </c>
      <c r="B16">
        <f>0.5*(0.00026*((B1*0.305)^2))</f>
        <v>0.48372999999999994</v>
      </c>
      <c r="C16">
        <f t="shared" ref="C16:X16" si="14">0.5*(0.00026*((C1*0.305)^2))</f>
        <v>0.53331232499999981</v>
      </c>
      <c r="D16">
        <f t="shared" si="14"/>
        <v>0.58531329999999981</v>
      </c>
      <c r="E16">
        <f t="shared" si="14"/>
        <v>0.63973292499999979</v>
      </c>
      <c r="F16">
        <f t="shared" si="14"/>
        <v>0.69657120000000006</v>
      </c>
      <c r="G16">
        <f t="shared" si="14"/>
        <v>0.75582812499999996</v>
      </c>
      <c r="H16">
        <f t="shared" si="14"/>
        <v>0.81750369999999994</v>
      </c>
      <c r="I16">
        <f t="shared" si="14"/>
        <v>0.88159792499999978</v>
      </c>
      <c r="J16">
        <f t="shared" si="14"/>
        <v>0.94811079999999981</v>
      </c>
      <c r="K16">
        <f t="shared" si="14"/>
        <v>1.017042325</v>
      </c>
      <c r="L16">
        <f t="shared" si="14"/>
        <v>1.0883924999999999</v>
      </c>
      <c r="M16">
        <f t="shared" si="14"/>
        <v>1.1621613249999998</v>
      </c>
      <c r="N16">
        <f t="shared" si="14"/>
        <v>1.2383487999999996</v>
      </c>
      <c r="O16">
        <f t="shared" si="14"/>
        <v>1.3169549249999997</v>
      </c>
      <c r="P16">
        <f t="shared" si="14"/>
        <v>1.3979797</v>
      </c>
      <c r="Q16">
        <f t="shared" si="14"/>
        <v>1.4814231249999998</v>
      </c>
      <c r="R16">
        <f t="shared" si="14"/>
        <v>1.5672851999999997</v>
      </c>
      <c r="S16">
        <f t="shared" si="14"/>
        <v>1.6555659249999999</v>
      </c>
      <c r="T16">
        <f t="shared" si="14"/>
        <v>1.7462652999999995</v>
      </c>
      <c r="U16">
        <f t="shared" si="14"/>
        <v>1.839383325</v>
      </c>
      <c r="V16">
        <f t="shared" si="14"/>
        <v>1.9349199999999998</v>
      </c>
      <c r="W16">
        <f t="shared" si="14"/>
        <v>2.0328753249999996</v>
      </c>
      <c r="X16">
        <f t="shared" si="14"/>
        <v>2.1332492999999992</v>
      </c>
    </row>
    <row r="17" spans="1:24" x14ac:dyDescent="0.35">
      <c r="A17">
        <v>0.27</v>
      </c>
      <c r="B17">
        <f>0.5*(0.00027*((B1*0.305)^2))</f>
        <v>0.50233499999999998</v>
      </c>
      <c r="C17">
        <f t="shared" ref="C17:X17" si="15">0.5*(0.00027*((C1*0.305)^2))</f>
        <v>0.55382433749999993</v>
      </c>
      <c r="D17">
        <f t="shared" si="15"/>
        <v>0.60782534999999982</v>
      </c>
      <c r="E17">
        <f t="shared" si="15"/>
        <v>0.66433803749999987</v>
      </c>
      <c r="F17">
        <f t="shared" si="15"/>
        <v>0.72336240000000007</v>
      </c>
      <c r="G17">
        <f t="shared" si="15"/>
        <v>0.78489843749999999</v>
      </c>
      <c r="H17">
        <f t="shared" si="15"/>
        <v>0.84894614999999995</v>
      </c>
      <c r="I17">
        <f t="shared" si="15"/>
        <v>0.91550553749999986</v>
      </c>
      <c r="J17">
        <f t="shared" si="15"/>
        <v>0.98457659999999991</v>
      </c>
      <c r="K17">
        <f t="shared" si="15"/>
        <v>1.0561593375</v>
      </c>
      <c r="L17">
        <f t="shared" si="15"/>
        <v>1.1302537500000001</v>
      </c>
      <c r="M17">
        <f t="shared" si="15"/>
        <v>1.2068598374999999</v>
      </c>
      <c r="N17">
        <f t="shared" si="15"/>
        <v>1.2859775999999998</v>
      </c>
      <c r="O17">
        <f t="shared" si="15"/>
        <v>1.3676070374999998</v>
      </c>
      <c r="P17">
        <f t="shared" si="15"/>
        <v>1.45174815</v>
      </c>
      <c r="Q17">
        <f t="shared" si="15"/>
        <v>1.5384009375000001</v>
      </c>
      <c r="R17">
        <f t="shared" si="15"/>
        <v>1.6275653999999999</v>
      </c>
      <c r="S17">
        <f t="shared" si="15"/>
        <v>1.7192415374999999</v>
      </c>
      <c r="T17">
        <f t="shared" si="15"/>
        <v>1.8134293499999996</v>
      </c>
      <c r="U17">
        <f t="shared" si="15"/>
        <v>1.9101288375000001</v>
      </c>
      <c r="V17">
        <f t="shared" si="15"/>
        <v>2.0093399999999999</v>
      </c>
      <c r="W17">
        <f t="shared" si="15"/>
        <v>2.1110628375</v>
      </c>
      <c r="X17">
        <f t="shared" si="15"/>
        <v>2.2152973499999997</v>
      </c>
    </row>
    <row r="18" spans="1:24" x14ac:dyDescent="0.35">
      <c r="A18">
        <v>0.28000000000000003</v>
      </c>
      <c r="B18">
        <f>0.5*(0.00028*((B1*0.305)^2))</f>
        <v>0.52093999999999996</v>
      </c>
      <c r="C18">
        <f t="shared" ref="C18:X18" si="16">0.5*(0.00028*((C1*0.305)^2))</f>
        <v>0.57433634999999983</v>
      </c>
      <c r="D18">
        <f t="shared" si="16"/>
        <v>0.63033739999999983</v>
      </c>
      <c r="E18">
        <f t="shared" si="16"/>
        <v>0.68894314999999984</v>
      </c>
      <c r="F18">
        <f t="shared" si="16"/>
        <v>0.75015359999999998</v>
      </c>
      <c r="G18">
        <f t="shared" si="16"/>
        <v>0.81396874999999991</v>
      </c>
      <c r="H18">
        <f t="shared" si="16"/>
        <v>0.88038859999999985</v>
      </c>
      <c r="I18">
        <f t="shared" si="16"/>
        <v>0.94941314999999982</v>
      </c>
      <c r="J18">
        <f t="shared" si="16"/>
        <v>1.0210423999999998</v>
      </c>
      <c r="K18">
        <f t="shared" si="16"/>
        <v>1.09527635</v>
      </c>
      <c r="L18">
        <f t="shared" si="16"/>
        <v>1.1721149999999998</v>
      </c>
      <c r="M18">
        <f t="shared" si="16"/>
        <v>1.2515583499999998</v>
      </c>
      <c r="N18">
        <f t="shared" si="16"/>
        <v>1.3336063999999996</v>
      </c>
      <c r="O18">
        <f t="shared" si="16"/>
        <v>1.4182591499999997</v>
      </c>
      <c r="P18">
        <f t="shared" si="16"/>
        <v>1.5055166</v>
      </c>
      <c r="Q18">
        <f t="shared" si="16"/>
        <v>1.5953787499999998</v>
      </c>
      <c r="R18">
        <f t="shared" si="16"/>
        <v>1.6878455999999997</v>
      </c>
      <c r="S18">
        <f t="shared" si="16"/>
        <v>1.7829171499999998</v>
      </c>
      <c r="T18">
        <f t="shared" si="16"/>
        <v>1.8805933999999995</v>
      </c>
      <c r="U18">
        <f t="shared" si="16"/>
        <v>1.9808743499999999</v>
      </c>
      <c r="V18">
        <f t="shared" si="16"/>
        <v>2.0837599999999998</v>
      </c>
      <c r="W18">
        <f t="shared" si="16"/>
        <v>2.1892503499999996</v>
      </c>
      <c r="X18">
        <f t="shared" si="16"/>
        <v>2.2973453999999993</v>
      </c>
    </row>
    <row r="19" spans="1:24" x14ac:dyDescent="0.35">
      <c r="A19">
        <v>0.28999999999999998</v>
      </c>
      <c r="B19">
        <f>0.5*(0.00029*((B1*0.305)^2))</f>
        <v>0.53954500000000005</v>
      </c>
      <c r="C19">
        <f t="shared" ref="C19:X19" si="17">0.5*(0.00029*((C1*0.305)^2))</f>
        <v>0.59484836249999984</v>
      </c>
      <c r="D19">
        <f t="shared" si="17"/>
        <v>0.65284944999999983</v>
      </c>
      <c r="E19">
        <f t="shared" si="17"/>
        <v>0.71354826249999992</v>
      </c>
      <c r="F19">
        <f t="shared" si="17"/>
        <v>0.7769448000000001</v>
      </c>
      <c r="G19">
        <f t="shared" si="17"/>
        <v>0.84303906250000005</v>
      </c>
      <c r="H19">
        <f t="shared" si="17"/>
        <v>0.91183104999999998</v>
      </c>
      <c r="I19">
        <f t="shared" si="17"/>
        <v>0.98332076249999989</v>
      </c>
      <c r="J19">
        <f t="shared" si="17"/>
        <v>1.0575081999999998</v>
      </c>
      <c r="K19">
        <f t="shared" si="17"/>
        <v>1.1343933625</v>
      </c>
      <c r="L19">
        <f t="shared" si="17"/>
        <v>1.21397625</v>
      </c>
      <c r="M19">
        <f t="shared" si="17"/>
        <v>1.2962568624999999</v>
      </c>
      <c r="N19">
        <f t="shared" si="17"/>
        <v>1.3812351999999999</v>
      </c>
      <c r="O19">
        <f t="shared" si="17"/>
        <v>1.4689112624999998</v>
      </c>
      <c r="P19">
        <f t="shared" si="17"/>
        <v>1.5592850500000002</v>
      </c>
      <c r="Q19">
        <f t="shared" si="17"/>
        <v>1.6523565625000001</v>
      </c>
      <c r="R19">
        <f t="shared" si="17"/>
        <v>1.7481258</v>
      </c>
      <c r="S19">
        <f t="shared" si="17"/>
        <v>1.8465927625</v>
      </c>
      <c r="T19">
        <f t="shared" si="17"/>
        <v>1.9477574499999997</v>
      </c>
      <c r="U19">
        <f t="shared" si="17"/>
        <v>2.0516198624999999</v>
      </c>
      <c r="V19">
        <f t="shared" si="17"/>
        <v>2.1581800000000002</v>
      </c>
      <c r="W19">
        <f t="shared" si="17"/>
        <v>2.2674378625</v>
      </c>
      <c r="X19">
        <f t="shared" si="17"/>
        <v>2.3793934499999994</v>
      </c>
    </row>
    <row r="20" spans="1:24" x14ac:dyDescent="0.35">
      <c r="A20">
        <v>0.3</v>
      </c>
      <c r="B20">
        <f>0.5*(0.0003*((B1*0.305)^2))</f>
        <v>0.55814999999999992</v>
      </c>
      <c r="C20">
        <f t="shared" ref="C20:X20" si="18">0.5*(0.0003*((C1*0.305)^2))</f>
        <v>0.61536037499999985</v>
      </c>
      <c r="D20">
        <f t="shared" si="18"/>
        <v>0.67536149999999984</v>
      </c>
      <c r="E20">
        <f t="shared" si="18"/>
        <v>0.73815337499999978</v>
      </c>
      <c r="F20">
        <f t="shared" si="18"/>
        <v>0.80373600000000001</v>
      </c>
      <c r="G20">
        <f t="shared" si="18"/>
        <v>0.87210937499999996</v>
      </c>
      <c r="H20">
        <f t="shared" si="18"/>
        <v>0.94327349999999988</v>
      </c>
      <c r="I20">
        <f t="shared" si="18"/>
        <v>1.0172283749999997</v>
      </c>
      <c r="J20">
        <f t="shared" si="18"/>
        <v>1.0939739999999998</v>
      </c>
      <c r="K20">
        <f t="shared" si="18"/>
        <v>1.173510375</v>
      </c>
      <c r="L20">
        <f t="shared" si="18"/>
        <v>1.2558374999999999</v>
      </c>
      <c r="M20">
        <f t="shared" si="18"/>
        <v>1.3409553749999998</v>
      </c>
      <c r="N20">
        <f t="shared" si="18"/>
        <v>1.4288639999999997</v>
      </c>
      <c r="O20">
        <f t="shared" si="18"/>
        <v>1.5195633749999997</v>
      </c>
      <c r="P20">
        <f t="shared" si="18"/>
        <v>1.6130534999999999</v>
      </c>
      <c r="Q20">
        <f t="shared" si="18"/>
        <v>1.7093343749999999</v>
      </c>
      <c r="R20">
        <f t="shared" si="18"/>
        <v>1.8084059999999997</v>
      </c>
      <c r="S20">
        <f t="shared" si="18"/>
        <v>1.9102683749999998</v>
      </c>
      <c r="T20">
        <f t="shared" si="18"/>
        <v>2.0149214999999994</v>
      </c>
      <c r="U20">
        <f t="shared" si="18"/>
        <v>2.1223653749999998</v>
      </c>
      <c r="V20">
        <f t="shared" si="18"/>
        <v>2.2325999999999997</v>
      </c>
      <c r="W20">
        <f t="shared" si="18"/>
        <v>2.3456253749999996</v>
      </c>
      <c r="X20">
        <f t="shared" si="18"/>
        <v>2.4614414999999994</v>
      </c>
    </row>
    <row r="21" spans="1:24" x14ac:dyDescent="0.35">
      <c r="A21">
        <v>0.31</v>
      </c>
      <c r="B21">
        <f>0.5*(0.00031*((B1*0.305)^2))</f>
        <v>0.57675500000000002</v>
      </c>
      <c r="C21">
        <f t="shared" ref="C21:X21" si="19">0.5*(0.00031*((C1*0.305)^2))</f>
        <v>0.63587238749999986</v>
      </c>
      <c r="D21">
        <f t="shared" si="19"/>
        <v>0.69787354999999984</v>
      </c>
      <c r="E21">
        <f t="shared" si="19"/>
        <v>0.76275848749999986</v>
      </c>
      <c r="F21">
        <f t="shared" si="19"/>
        <v>0.83052720000000013</v>
      </c>
      <c r="G21">
        <f t="shared" si="19"/>
        <v>0.90117968749999999</v>
      </c>
      <c r="H21">
        <f t="shared" si="19"/>
        <v>0.97471595</v>
      </c>
      <c r="I21">
        <f t="shared" si="19"/>
        <v>1.0511359874999999</v>
      </c>
      <c r="J21">
        <f t="shared" si="19"/>
        <v>1.1304397999999998</v>
      </c>
      <c r="K21">
        <f t="shared" si="19"/>
        <v>1.2126273875</v>
      </c>
      <c r="L21">
        <f t="shared" si="19"/>
        <v>1.2976987499999999</v>
      </c>
      <c r="M21">
        <f t="shared" si="19"/>
        <v>1.3856538875</v>
      </c>
      <c r="N21">
        <f t="shared" si="19"/>
        <v>1.4764927999999997</v>
      </c>
      <c r="O21">
        <f t="shared" si="19"/>
        <v>1.5702154874999998</v>
      </c>
      <c r="P21">
        <f t="shared" si="19"/>
        <v>1.6668219500000001</v>
      </c>
      <c r="Q21">
        <f t="shared" si="19"/>
        <v>1.7663121875000001</v>
      </c>
      <c r="R21">
        <f t="shared" si="19"/>
        <v>1.8686862</v>
      </c>
      <c r="S21">
        <f t="shared" si="19"/>
        <v>1.9739439875</v>
      </c>
      <c r="T21">
        <f t="shared" si="19"/>
        <v>2.0820855499999995</v>
      </c>
      <c r="U21">
        <f t="shared" si="19"/>
        <v>2.1931108875000001</v>
      </c>
      <c r="V21">
        <f t="shared" si="19"/>
        <v>2.3070200000000001</v>
      </c>
      <c r="W21">
        <f t="shared" si="19"/>
        <v>2.4238128875</v>
      </c>
      <c r="X21">
        <f t="shared" si="19"/>
        <v>2.5434895499999994</v>
      </c>
    </row>
    <row r="22" spans="1:24" x14ac:dyDescent="0.35">
      <c r="A22">
        <v>0.32</v>
      </c>
      <c r="B22">
        <f>0.5*(0.00032*((B1*0.305)^2))</f>
        <v>0.59536</v>
      </c>
      <c r="C22">
        <f t="shared" ref="C22:X22" si="20">0.5*(0.00032*((C1*0.305)^2))</f>
        <v>0.65638439999999998</v>
      </c>
      <c r="D22">
        <f t="shared" si="20"/>
        <v>0.72038559999999985</v>
      </c>
      <c r="E22">
        <f t="shared" si="20"/>
        <v>0.78736359999999994</v>
      </c>
      <c r="F22">
        <f t="shared" si="20"/>
        <v>0.85731840000000015</v>
      </c>
      <c r="G22">
        <f t="shared" si="20"/>
        <v>0.93025000000000002</v>
      </c>
      <c r="H22">
        <f t="shared" si="20"/>
        <v>1.0061584000000001</v>
      </c>
      <c r="I22">
        <f t="shared" si="20"/>
        <v>1.0850435999999999</v>
      </c>
      <c r="J22">
        <f t="shared" si="20"/>
        <v>1.1669056</v>
      </c>
      <c r="K22">
        <f t="shared" si="20"/>
        <v>1.2517444000000002</v>
      </c>
      <c r="L22">
        <f t="shared" si="20"/>
        <v>1.3395600000000001</v>
      </c>
      <c r="M22">
        <f t="shared" si="20"/>
        <v>1.4303524000000001</v>
      </c>
      <c r="N22">
        <f t="shared" si="20"/>
        <v>1.5241216</v>
      </c>
      <c r="O22">
        <f t="shared" si="20"/>
        <v>1.6208676</v>
      </c>
      <c r="P22">
        <f t="shared" si="20"/>
        <v>1.7205904000000003</v>
      </c>
      <c r="Q22">
        <f t="shared" si="20"/>
        <v>1.8232900000000001</v>
      </c>
      <c r="R22">
        <f t="shared" si="20"/>
        <v>1.9289664</v>
      </c>
      <c r="S22">
        <f t="shared" si="20"/>
        <v>2.0376196000000002</v>
      </c>
      <c r="T22">
        <f t="shared" si="20"/>
        <v>2.1492495999999996</v>
      </c>
      <c r="U22">
        <f t="shared" si="20"/>
        <v>2.2638564000000003</v>
      </c>
      <c r="V22">
        <f t="shared" si="20"/>
        <v>2.38144</v>
      </c>
      <c r="W22">
        <f t="shared" si="20"/>
        <v>2.5020004</v>
      </c>
      <c r="X22">
        <f t="shared" si="20"/>
        <v>2.6255375999999999</v>
      </c>
    </row>
    <row r="23" spans="1:24" x14ac:dyDescent="0.35">
      <c r="A23">
        <v>0.33</v>
      </c>
      <c r="B23">
        <f>0.5*(0.00033*((B1*0.305)^2))</f>
        <v>0.61396499999999998</v>
      </c>
      <c r="C23">
        <f t="shared" ref="C23:X23" si="21">0.5*(0.00033*((C1*0.305)^2))</f>
        <v>0.67689641249999988</v>
      </c>
      <c r="D23">
        <f t="shared" si="21"/>
        <v>0.74289764999999985</v>
      </c>
      <c r="E23">
        <f t="shared" si="21"/>
        <v>0.8119687124999998</v>
      </c>
      <c r="F23">
        <f t="shared" si="21"/>
        <v>0.88410960000000016</v>
      </c>
      <c r="G23">
        <f t="shared" si="21"/>
        <v>0.95932031250000005</v>
      </c>
      <c r="H23">
        <f t="shared" si="21"/>
        <v>1.03760085</v>
      </c>
      <c r="I23">
        <f t="shared" si="21"/>
        <v>1.1189512124999998</v>
      </c>
      <c r="J23">
        <f t="shared" si="21"/>
        <v>1.2033713999999998</v>
      </c>
      <c r="K23">
        <f t="shared" si="21"/>
        <v>1.2908614125</v>
      </c>
      <c r="L23">
        <f t="shared" si="21"/>
        <v>1.38142125</v>
      </c>
      <c r="M23">
        <f t="shared" si="21"/>
        <v>1.4750509125</v>
      </c>
      <c r="N23">
        <f t="shared" si="21"/>
        <v>1.5717503999999998</v>
      </c>
      <c r="O23">
        <f t="shared" si="21"/>
        <v>1.6715197124999999</v>
      </c>
      <c r="P23">
        <f t="shared" si="21"/>
        <v>1.77435885</v>
      </c>
      <c r="Q23">
        <f t="shared" si="21"/>
        <v>1.8802678125000001</v>
      </c>
      <c r="R23">
        <f t="shared" si="21"/>
        <v>1.9892465999999998</v>
      </c>
      <c r="S23">
        <f t="shared" si="21"/>
        <v>2.1012952124999997</v>
      </c>
      <c r="T23">
        <f t="shared" si="21"/>
        <v>2.2164136499999998</v>
      </c>
      <c r="U23">
        <f t="shared" si="21"/>
        <v>2.3346019125000002</v>
      </c>
      <c r="V23">
        <f t="shared" si="21"/>
        <v>2.4558599999999999</v>
      </c>
      <c r="W23">
        <f t="shared" si="21"/>
        <v>2.5801879124999996</v>
      </c>
      <c r="X23">
        <f t="shared" si="21"/>
        <v>2.7075856499999995</v>
      </c>
    </row>
    <row r="24" spans="1:24" x14ac:dyDescent="0.35">
      <c r="A24">
        <v>0.34</v>
      </c>
      <c r="B24">
        <f>0.5*(0.00034*((B1*0.305)^2))</f>
        <v>0.63257000000000008</v>
      </c>
      <c r="C24">
        <f t="shared" ref="C24:X24" si="22">0.5*(0.00034*((C1*0.305)^2))</f>
        <v>0.69740842499999989</v>
      </c>
      <c r="D24">
        <f t="shared" si="22"/>
        <v>0.76540969999999986</v>
      </c>
      <c r="E24">
        <f t="shared" si="22"/>
        <v>0.83657382499999988</v>
      </c>
      <c r="F24">
        <f t="shared" si="22"/>
        <v>0.91090080000000018</v>
      </c>
      <c r="G24">
        <f t="shared" si="22"/>
        <v>0.98839062500000008</v>
      </c>
      <c r="H24">
        <f t="shared" si="22"/>
        <v>1.0690433000000001</v>
      </c>
      <c r="I24">
        <f t="shared" si="22"/>
        <v>1.152858825</v>
      </c>
      <c r="J24">
        <f t="shared" si="22"/>
        <v>1.2398372</v>
      </c>
      <c r="K24">
        <f t="shared" si="22"/>
        <v>1.3299784250000002</v>
      </c>
      <c r="L24">
        <f t="shared" si="22"/>
        <v>1.4232825</v>
      </c>
      <c r="M24">
        <f t="shared" si="22"/>
        <v>1.5197494250000001</v>
      </c>
      <c r="N24">
        <f t="shared" si="22"/>
        <v>1.6193791999999998</v>
      </c>
      <c r="O24">
        <f t="shared" si="22"/>
        <v>1.722171825</v>
      </c>
      <c r="P24">
        <f t="shared" si="22"/>
        <v>1.8281273000000002</v>
      </c>
      <c r="Q24">
        <f t="shared" si="22"/>
        <v>1.9372456250000001</v>
      </c>
      <c r="R24">
        <f t="shared" si="22"/>
        <v>2.0495268000000002</v>
      </c>
      <c r="S24">
        <f t="shared" si="22"/>
        <v>2.1649708250000002</v>
      </c>
      <c r="T24">
        <f t="shared" si="22"/>
        <v>2.2835776999999999</v>
      </c>
      <c r="U24">
        <f t="shared" si="22"/>
        <v>2.4053474250000004</v>
      </c>
      <c r="V24">
        <f t="shared" si="22"/>
        <v>2.5302800000000003</v>
      </c>
      <c r="W24">
        <f t="shared" si="22"/>
        <v>2.658375425</v>
      </c>
      <c r="X24">
        <f t="shared" si="22"/>
        <v>2.7896336999999995</v>
      </c>
    </row>
    <row r="25" spans="1:24" x14ac:dyDescent="0.35">
      <c r="A25">
        <v>0.35</v>
      </c>
      <c r="B25">
        <f>0.5*(0.00035*((B1*0.305)^2))</f>
        <v>0.65117499999999995</v>
      </c>
      <c r="C25">
        <f t="shared" ref="C25:X25" si="23">0.5*(0.00035*((C1*0.305)^2))</f>
        <v>0.7179204374999999</v>
      </c>
      <c r="D25">
        <f t="shared" si="23"/>
        <v>0.78792174999999975</v>
      </c>
      <c r="E25">
        <f t="shared" si="23"/>
        <v>0.86117893749999985</v>
      </c>
      <c r="F25">
        <f t="shared" si="23"/>
        <v>0.93769200000000008</v>
      </c>
      <c r="G25">
        <f t="shared" si="23"/>
        <v>1.0174609374999999</v>
      </c>
      <c r="H25">
        <f t="shared" si="23"/>
        <v>1.10048575</v>
      </c>
      <c r="I25">
        <f t="shared" si="23"/>
        <v>1.1867664374999998</v>
      </c>
      <c r="J25">
        <f t="shared" si="23"/>
        <v>1.2763029999999997</v>
      </c>
      <c r="K25">
        <f t="shared" si="23"/>
        <v>1.3690954375</v>
      </c>
      <c r="L25">
        <f t="shared" si="23"/>
        <v>1.46514375</v>
      </c>
      <c r="M25">
        <f t="shared" si="23"/>
        <v>1.5644479374999998</v>
      </c>
      <c r="N25">
        <f t="shared" si="23"/>
        <v>1.6670079999999996</v>
      </c>
      <c r="O25">
        <f t="shared" si="23"/>
        <v>1.7728239374999997</v>
      </c>
      <c r="P25">
        <f t="shared" si="23"/>
        <v>1.88189575</v>
      </c>
      <c r="Q25">
        <f t="shared" si="23"/>
        <v>1.9942234375000001</v>
      </c>
      <c r="R25">
        <f t="shared" si="23"/>
        <v>2.109807</v>
      </c>
      <c r="S25">
        <f t="shared" si="23"/>
        <v>2.2286464374999997</v>
      </c>
      <c r="T25">
        <f t="shared" si="23"/>
        <v>2.3507417499999996</v>
      </c>
      <c r="U25">
        <f t="shared" si="23"/>
        <v>2.4760929375000003</v>
      </c>
      <c r="V25">
        <f t="shared" si="23"/>
        <v>2.6046999999999998</v>
      </c>
      <c r="W25">
        <f t="shared" si="23"/>
        <v>2.7365629374999996</v>
      </c>
      <c r="X25">
        <f t="shared" si="23"/>
        <v>2.8716817499999996</v>
      </c>
    </row>
    <row r="26" spans="1:24" x14ac:dyDescent="0.35">
      <c r="A26">
        <v>0.36</v>
      </c>
      <c r="B26">
        <f>0.5*(0.00036*((B1*0.305)^2))</f>
        <v>0.66978000000000004</v>
      </c>
      <c r="C26">
        <f t="shared" ref="C26:X26" si="24">0.5*(0.00036*((C1*0.305)^2))</f>
        <v>0.73843244999999991</v>
      </c>
      <c r="D26">
        <f t="shared" si="24"/>
        <v>0.81043379999999987</v>
      </c>
      <c r="E26">
        <f t="shared" si="24"/>
        <v>0.88578404999999993</v>
      </c>
      <c r="F26">
        <f t="shared" si="24"/>
        <v>0.96448320000000021</v>
      </c>
      <c r="G26">
        <f t="shared" si="24"/>
        <v>1.0465312500000001</v>
      </c>
      <c r="H26">
        <f t="shared" si="24"/>
        <v>1.1319281999999999</v>
      </c>
      <c r="I26">
        <f t="shared" si="24"/>
        <v>1.22067405</v>
      </c>
      <c r="J26">
        <f t="shared" si="24"/>
        <v>1.3127688</v>
      </c>
      <c r="K26">
        <f t="shared" si="24"/>
        <v>1.4082124500000002</v>
      </c>
      <c r="L26">
        <f t="shared" si="24"/>
        <v>1.5070050000000001</v>
      </c>
      <c r="M26">
        <f t="shared" si="24"/>
        <v>1.6091464499999999</v>
      </c>
      <c r="N26">
        <f t="shared" si="24"/>
        <v>1.7146367999999998</v>
      </c>
      <c r="O26">
        <f t="shared" si="24"/>
        <v>1.8234760499999998</v>
      </c>
      <c r="P26">
        <f t="shared" si="24"/>
        <v>1.9356642000000002</v>
      </c>
      <c r="Q26">
        <f t="shared" si="24"/>
        <v>2.0512012500000001</v>
      </c>
      <c r="R26">
        <f t="shared" si="24"/>
        <v>2.1700871999999998</v>
      </c>
      <c r="S26">
        <f t="shared" si="24"/>
        <v>2.2923220500000001</v>
      </c>
      <c r="T26">
        <f t="shared" si="24"/>
        <v>2.4179057999999998</v>
      </c>
      <c r="U26">
        <f t="shared" si="24"/>
        <v>2.5468384500000005</v>
      </c>
      <c r="V26">
        <f t="shared" si="24"/>
        <v>2.6791200000000002</v>
      </c>
      <c r="W26">
        <f t="shared" si="24"/>
        <v>2.81475045</v>
      </c>
      <c r="X26">
        <f t="shared" si="24"/>
        <v>2.9537297999999996</v>
      </c>
    </row>
    <row r="27" spans="1:24" x14ac:dyDescent="0.35">
      <c r="A27">
        <v>0.37</v>
      </c>
      <c r="B27">
        <f>0.5*(0.00037*((B1*0.305)^2))</f>
        <v>0.68838500000000002</v>
      </c>
      <c r="C27">
        <f t="shared" ref="C27:X27" si="25">0.5*(0.00037*((C1*0.305)^2))</f>
        <v>0.75894446249999981</v>
      </c>
      <c r="D27">
        <f t="shared" si="25"/>
        <v>0.83294584999999977</v>
      </c>
      <c r="E27">
        <f t="shared" si="25"/>
        <v>0.91038916249999979</v>
      </c>
      <c r="F27">
        <f t="shared" si="25"/>
        <v>0.99127440000000011</v>
      </c>
      <c r="G27">
        <f t="shared" si="25"/>
        <v>1.0756015624999999</v>
      </c>
      <c r="H27">
        <f t="shared" si="25"/>
        <v>1.1633706499999998</v>
      </c>
      <c r="I27">
        <f t="shared" si="25"/>
        <v>1.2545816624999999</v>
      </c>
      <c r="J27">
        <f t="shared" si="25"/>
        <v>1.3492345999999997</v>
      </c>
      <c r="K27">
        <f t="shared" si="25"/>
        <v>1.4473294624999999</v>
      </c>
      <c r="L27">
        <f t="shared" si="25"/>
        <v>1.5488662499999999</v>
      </c>
      <c r="M27">
        <f t="shared" si="25"/>
        <v>1.6538449624999998</v>
      </c>
      <c r="N27">
        <f t="shared" si="25"/>
        <v>1.7622655999999997</v>
      </c>
      <c r="O27">
        <f t="shared" si="25"/>
        <v>1.8741281624999997</v>
      </c>
      <c r="P27">
        <f t="shared" si="25"/>
        <v>1.9894326500000001</v>
      </c>
      <c r="Q27">
        <f t="shared" si="25"/>
        <v>2.1081790625000001</v>
      </c>
      <c r="R27">
        <f t="shared" si="25"/>
        <v>2.2303674</v>
      </c>
      <c r="S27">
        <f t="shared" si="25"/>
        <v>2.3559976625000001</v>
      </c>
      <c r="T27">
        <f t="shared" si="25"/>
        <v>2.4850698499999995</v>
      </c>
      <c r="U27">
        <f t="shared" si="25"/>
        <v>2.6175839624999999</v>
      </c>
      <c r="V27">
        <f t="shared" si="25"/>
        <v>2.7535400000000001</v>
      </c>
      <c r="W27">
        <f t="shared" si="25"/>
        <v>2.8929379624999996</v>
      </c>
      <c r="X27">
        <f t="shared" si="25"/>
        <v>3.0357778499999992</v>
      </c>
    </row>
    <row r="28" spans="1:24" x14ac:dyDescent="0.35">
      <c r="A28">
        <v>0.38</v>
      </c>
      <c r="B28">
        <f>0.5*(0.00038*((B1*0.305)^2))</f>
        <v>0.70699000000000001</v>
      </c>
      <c r="C28">
        <f t="shared" ref="C28:X28" si="26">0.5*(0.00038*((C1*0.305)^2))</f>
        <v>0.77945647499999993</v>
      </c>
      <c r="D28">
        <f t="shared" si="26"/>
        <v>0.85545789999999988</v>
      </c>
      <c r="E28">
        <f t="shared" si="26"/>
        <v>0.93499427499999987</v>
      </c>
      <c r="F28">
        <f t="shared" si="26"/>
        <v>1.0180656000000001</v>
      </c>
      <c r="G28">
        <f t="shared" si="26"/>
        <v>1.104671875</v>
      </c>
      <c r="H28">
        <f t="shared" si="26"/>
        <v>1.1948131</v>
      </c>
      <c r="I28">
        <f t="shared" si="26"/>
        <v>1.2884892749999999</v>
      </c>
      <c r="J28">
        <f t="shared" si="26"/>
        <v>1.3857003999999999</v>
      </c>
      <c r="K28">
        <f t="shared" si="26"/>
        <v>1.4864464750000002</v>
      </c>
      <c r="L28">
        <f t="shared" si="26"/>
        <v>1.5907275000000001</v>
      </c>
      <c r="M28">
        <f t="shared" si="26"/>
        <v>1.6985434749999999</v>
      </c>
      <c r="N28">
        <f t="shared" si="26"/>
        <v>1.8098943999999999</v>
      </c>
      <c r="O28">
        <f t="shared" si="26"/>
        <v>1.9247802749999998</v>
      </c>
      <c r="P28">
        <f t="shared" si="26"/>
        <v>2.0432011000000001</v>
      </c>
      <c r="Q28">
        <f t="shared" si="26"/>
        <v>2.1651568750000001</v>
      </c>
      <c r="R28">
        <f t="shared" si="26"/>
        <v>2.2906475999999998</v>
      </c>
      <c r="S28">
        <f t="shared" si="26"/>
        <v>2.4196732750000001</v>
      </c>
      <c r="T28">
        <f t="shared" si="26"/>
        <v>2.5522338999999996</v>
      </c>
      <c r="U28">
        <f t="shared" si="26"/>
        <v>2.6883294750000002</v>
      </c>
      <c r="V28">
        <f t="shared" si="26"/>
        <v>2.82796</v>
      </c>
      <c r="W28">
        <f t="shared" si="26"/>
        <v>2.971125475</v>
      </c>
      <c r="X28">
        <f t="shared" si="26"/>
        <v>3.1178258999999997</v>
      </c>
    </row>
    <row r="29" spans="1:24" x14ac:dyDescent="0.35">
      <c r="A29">
        <v>0.39</v>
      </c>
      <c r="B29">
        <f>0.5*(0.00039*((B1*0.305)^2))</f>
        <v>0.72559499999999999</v>
      </c>
      <c r="C29">
        <f t="shared" ref="C29:X29" si="27">0.5*(0.00039*((C1*0.305)^2))</f>
        <v>0.79996848749999983</v>
      </c>
      <c r="D29">
        <f t="shared" si="27"/>
        <v>0.87796994999999978</v>
      </c>
      <c r="E29">
        <f t="shared" si="27"/>
        <v>0.95959938749999985</v>
      </c>
      <c r="F29">
        <f t="shared" si="27"/>
        <v>1.0448568</v>
      </c>
      <c r="G29">
        <f t="shared" si="27"/>
        <v>1.1337421875</v>
      </c>
      <c r="H29">
        <f t="shared" si="27"/>
        <v>1.2262555499999999</v>
      </c>
      <c r="I29">
        <f t="shared" si="27"/>
        <v>1.3223968874999998</v>
      </c>
      <c r="J29">
        <f t="shared" si="27"/>
        <v>1.4221661999999997</v>
      </c>
      <c r="K29">
        <f t="shared" si="27"/>
        <v>1.5255634874999999</v>
      </c>
      <c r="L29">
        <f t="shared" si="27"/>
        <v>1.63258875</v>
      </c>
      <c r="M29">
        <f t="shared" si="27"/>
        <v>1.7432419874999998</v>
      </c>
      <c r="N29">
        <f t="shared" si="27"/>
        <v>1.8575231999999997</v>
      </c>
      <c r="O29">
        <f t="shared" si="27"/>
        <v>1.9754323874999997</v>
      </c>
      <c r="P29">
        <f t="shared" si="27"/>
        <v>2.0969695499999998</v>
      </c>
      <c r="Q29">
        <f t="shared" si="27"/>
        <v>2.2221346875000001</v>
      </c>
      <c r="R29">
        <f t="shared" si="27"/>
        <v>2.3509277999999996</v>
      </c>
      <c r="S29">
        <f t="shared" si="27"/>
        <v>2.4833488875</v>
      </c>
      <c r="T29">
        <f t="shared" si="27"/>
        <v>2.6193979499999993</v>
      </c>
      <c r="U29">
        <f t="shared" si="27"/>
        <v>2.7590749875</v>
      </c>
      <c r="V29">
        <f t="shared" si="27"/>
        <v>2.90238</v>
      </c>
      <c r="W29">
        <f t="shared" si="27"/>
        <v>3.0493129874999996</v>
      </c>
      <c r="X29">
        <f t="shared" si="27"/>
        <v>3.1998739499999993</v>
      </c>
    </row>
    <row r="30" spans="1:24" x14ac:dyDescent="0.35">
      <c r="A30">
        <v>0.4</v>
      </c>
      <c r="B30">
        <f>0.5*(0.0004*((B1*0.305)^2))</f>
        <v>0.74420000000000008</v>
      </c>
      <c r="C30">
        <f t="shared" ref="C30:X30" si="28">0.5*(0.0004*((C1*0.305)^2))</f>
        <v>0.82048049999999983</v>
      </c>
      <c r="D30">
        <f t="shared" si="28"/>
        <v>0.90048199999999978</v>
      </c>
      <c r="E30">
        <f t="shared" si="28"/>
        <v>0.98420449999999993</v>
      </c>
      <c r="F30">
        <f t="shared" si="28"/>
        <v>1.0716480000000002</v>
      </c>
      <c r="G30">
        <f t="shared" si="28"/>
        <v>1.1628125</v>
      </c>
      <c r="H30">
        <f t="shared" si="28"/>
        <v>1.257698</v>
      </c>
      <c r="I30">
        <f t="shared" si="28"/>
        <v>1.3563044999999998</v>
      </c>
      <c r="J30">
        <f t="shared" si="28"/>
        <v>1.4586319999999999</v>
      </c>
      <c r="K30">
        <f t="shared" si="28"/>
        <v>1.5646805000000001</v>
      </c>
      <c r="L30">
        <f t="shared" si="28"/>
        <v>1.67445</v>
      </c>
      <c r="M30">
        <f t="shared" si="28"/>
        <v>1.7879404999999999</v>
      </c>
      <c r="N30">
        <f t="shared" si="28"/>
        <v>1.9051519999999997</v>
      </c>
      <c r="O30">
        <f t="shared" si="28"/>
        <v>2.0260845000000001</v>
      </c>
      <c r="P30">
        <f t="shared" si="28"/>
        <v>2.150738</v>
      </c>
      <c r="Q30">
        <f t="shared" si="28"/>
        <v>2.2791125000000001</v>
      </c>
      <c r="R30">
        <f t="shared" si="28"/>
        <v>2.4112079999999998</v>
      </c>
      <c r="S30">
        <f t="shared" si="28"/>
        <v>2.5470245</v>
      </c>
      <c r="T30">
        <f t="shared" si="28"/>
        <v>2.6865619999999995</v>
      </c>
      <c r="U30">
        <f t="shared" si="28"/>
        <v>2.8298205000000003</v>
      </c>
      <c r="V30">
        <f t="shared" si="28"/>
        <v>2.9768000000000003</v>
      </c>
      <c r="W30">
        <f t="shared" si="28"/>
        <v>3.1275005</v>
      </c>
      <c r="X30">
        <f t="shared" si="28"/>
        <v>3.2819219999999993</v>
      </c>
    </row>
    <row r="31" spans="1:24" x14ac:dyDescent="0.35">
      <c r="A31">
        <v>0.41</v>
      </c>
      <c r="B31">
        <f>0.5*(0.00041*((B1*0.305)^2))</f>
        <v>0.76280499999999996</v>
      </c>
      <c r="C31">
        <f t="shared" ref="C31:X31" si="29">0.5*(0.00041*((C1*0.305)^2))</f>
        <v>0.84099251249999984</v>
      </c>
      <c r="D31">
        <f t="shared" si="29"/>
        <v>0.92299404999999979</v>
      </c>
      <c r="E31">
        <f t="shared" si="29"/>
        <v>1.0088096124999999</v>
      </c>
      <c r="F31">
        <f t="shared" si="29"/>
        <v>1.0984392000000001</v>
      </c>
      <c r="G31">
        <f t="shared" si="29"/>
        <v>1.1918828125000001</v>
      </c>
      <c r="H31">
        <f t="shared" si="29"/>
        <v>1.2891404499999999</v>
      </c>
      <c r="I31">
        <f t="shared" si="29"/>
        <v>1.3902121124999998</v>
      </c>
      <c r="J31">
        <f t="shared" si="29"/>
        <v>1.4950977999999997</v>
      </c>
      <c r="K31">
        <f t="shared" si="29"/>
        <v>1.6037975124999999</v>
      </c>
      <c r="L31">
        <f t="shared" si="29"/>
        <v>1.71631125</v>
      </c>
      <c r="M31">
        <f t="shared" si="29"/>
        <v>1.8326390124999998</v>
      </c>
      <c r="N31">
        <f t="shared" si="29"/>
        <v>1.9527807999999995</v>
      </c>
      <c r="O31">
        <f t="shared" si="29"/>
        <v>2.0767366124999995</v>
      </c>
      <c r="P31">
        <f t="shared" si="29"/>
        <v>2.2045064500000002</v>
      </c>
      <c r="Q31">
        <f t="shared" si="29"/>
        <v>2.3360903125000001</v>
      </c>
      <c r="R31">
        <f t="shared" si="29"/>
        <v>2.4714881999999996</v>
      </c>
      <c r="S31">
        <f t="shared" si="29"/>
        <v>2.6107001125</v>
      </c>
      <c r="T31">
        <f t="shared" si="29"/>
        <v>2.7537260499999996</v>
      </c>
      <c r="U31">
        <f t="shared" si="29"/>
        <v>2.9005660125000001</v>
      </c>
      <c r="V31">
        <f t="shared" si="29"/>
        <v>3.0512199999999998</v>
      </c>
      <c r="W31">
        <f t="shared" si="29"/>
        <v>3.2056880124999996</v>
      </c>
      <c r="X31">
        <f t="shared" si="29"/>
        <v>3.3639700499999994</v>
      </c>
    </row>
    <row r="32" spans="1:24" x14ac:dyDescent="0.35">
      <c r="A32">
        <v>0.42</v>
      </c>
      <c r="B32">
        <f>0.5*(0.00042*((B1*0.305)^2))</f>
        <v>0.78141000000000005</v>
      </c>
      <c r="C32">
        <f t="shared" ref="C32:X32" si="30">0.5*(0.00042*((C1*0.305)^2))</f>
        <v>0.86150452499999985</v>
      </c>
      <c r="D32">
        <f t="shared" si="30"/>
        <v>0.94550609999999979</v>
      </c>
      <c r="E32">
        <f t="shared" si="30"/>
        <v>1.0334147249999999</v>
      </c>
      <c r="F32">
        <f t="shared" si="30"/>
        <v>1.1252304000000002</v>
      </c>
      <c r="G32">
        <f t="shared" si="30"/>
        <v>1.2209531250000001</v>
      </c>
      <c r="H32">
        <f t="shared" si="30"/>
        <v>1.3205829</v>
      </c>
      <c r="I32">
        <f t="shared" si="30"/>
        <v>1.4241197249999999</v>
      </c>
      <c r="J32">
        <f t="shared" si="30"/>
        <v>1.5315635999999999</v>
      </c>
      <c r="K32">
        <f t="shared" si="30"/>
        <v>1.6429145250000001</v>
      </c>
      <c r="L32">
        <f t="shared" si="30"/>
        <v>1.7581725000000001</v>
      </c>
      <c r="M32">
        <f t="shared" si="30"/>
        <v>1.877337525</v>
      </c>
      <c r="N32">
        <f t="shared" si="30"/>
        <v>2.0004095999999998</v>
      </c>
      <c r="O32">
        <f t="shared" si="30"/>
        <v>2.1273887249999999</v>
      </c>
      <c r="P32">
        <f t="shared" si="30"/>
        <v>2.2582749000000004</v>
      </c>
      <c r="Q32">
        <f t="shared" si="30"/>
        <v>2.3930681250000001</v>
      </c>
      <c r="R32">
        <f t="shared" si="30"/>
        <v>2.5317683999999998</v>
      </c>
      <c r="S32">
        <f t="shared" si="30"/>
        <v>2.674375725</v>
      </c>
      <c r="T32">
        <f t="shared" si="30"/>
        <v>2.8208900999999997</v>
      </c>
      <c r="U32">
        <f t="shared" si="30"/>
        <v>2.9713115250000004</v>
      </c>
      <c r="V32">
        <f t="shared" si="30"/>
        <v>3.1256400000000002</v>
      </c>
      <c r="W32">
        <f t="shared" si="30"/>
        <v>3.283875525</v>
      </c>
      <c r="X32">
        <f t="shared" si="30"/>
        <v>3.4460180999999994</v>
      </c>
    </row>
    <row r="33" spans="1:24" x14ac:dyDescent="0.35">
      <c r="A33">
        <v>0.43</v>
      </c>
      <c r="B33">
        <f>0.5*(0.00043*((B1*0.305)^2))</f>
        <v>0.80001500000000003</v>
      </c>
      <c r="C33">
        <f t="shared" ref="C33:X33" si="31">0.5*(0.00043*((C1*0.305)^2))</f>
        <v>0.88201653749999986</v>
      </c>
      <c r="D33">
        <f t="shared" si="31"/>
        <v>0.9680181499999998</v>
      </c>
      <c r="E33">
        <f t="shared" si="31"/>
        <v>1.0580198374999998</v>
      </c>
      <c r="F33">
        <f t="shared" si="31"/>
        <v>1.1520216000000001</v>
      </c>
      <c r="G33">
        <f t="shared" si="31"/>
        <v>1.2500234374999999</v>
      </c>
      <c r="H33">
        <f t="shared" si="31"/>
        <v>1.3520253499999999</v>
      </c>
      <c r="I33">
        <f t="shared" si="31"/>
        <v>1.4580273374999997</v>
      </c>
      <c r="J33">
        <f t="shared" si="31"/>
        <v>1.5680293999999997</v>
      </c>
      <c r="K33">
        <f t="shared" si="31"/>
        <v>1.6820315374999999</v>
      </c>
      <c r="L33">
        <f t="shared" si="31"/>
        <v>1.8000337499999999</v>
      </c>
      <c r="M33">
        <f t="shared" si="31"/>
        <v>1.9220360374999998</v>
      </c>
      <c r="N33">
        <f t="shared" si="31"/>
        <v>2.0480383999999998</v>
      </c>
      <c r="O33">
        <f t="shared" si="31"/>
        <v>2.1780408374999998</v>
      </c>
      <c r="P33">
        <f t="shared" si="31"/>
        <v>2.3120433500000002</v>
      </c>
      <c r="Q33">
        <f t="shared" si="31"/>
        <v>2.4500459375000001</v>
      </c>
      <c r="R33">
        <f t="shared" si="31"/>
        <v>2.5920485999999996</v>
      </c>
      <c r="S33">
        <f t="shared" si="31"/>
        <v>2.7380513375</v>
      </c>
      <c r="T33">
        <f t="shared" si="31"/>
        <v>2.8880541499999994</v>
      </c>
      <c r="U33">
        <f t="shared" si="31"/>
        <v>3.0420570375000002</v>
      </c>
      <c r="V33">
        <f t="shared" si="31"/>
        <v>3.2000600000000001</v>
      </c>
      <c r="W33">
        <f t="shared" si="31"/>
        <v>3.3620630374999996</v>
      </c>
      <c r="X33">
        <f t="shared" si="31"/>
        <v>3.5280661499999995</v>
      </c>
    </row>
    <row r="34" spans="1:24" x14ac:dyDescent="0.35">
      <c r="A34">
        <v>0.44</v>
      </c>
      <c r="B34">
        <f>0.5*(0.00044*((B1*0.305)^2))</f>
        <v>0.81862000000000001</v>
      </c>
      <c r="C34">
        <f t="shared" ref="C34:X34" si="32">0.5*(0.00044*((C1*0.305)^2))</f>
        <v>0.90252854999999987</v>
      </c>
      <c r="D34">
        <f t="shared" si="32"/>
        <v>0.99053019999999981</v>
      </c>
      <c r="E34">
        <f t="shared" si="32"/>
        <v>1.0826249499999998</v>
      </c>
      <c r="F34">
        <f t="shared" si="32"/>
        <v>1.1788128000000002</v>
      </c>
      <c r="G34">
        <f t="shared" si="32"/>
        <v>1.2790937500000001</v>
      </c>
      <c r="H34">
        <f t="shared" si="32"/>
        <v>1.3834678</v>
      </c>
      <c r="I34">
        <f t="shared" si="32"/>
        <v>1.4919349499999999</v>
      </c>
      <c r="J34">
        <f t="shared" si="32"/>
        <v>1.6044951999999999</v>
      </c>
      <c r="K34">
        <f t="shared" si="32"/>
        <v>1.7211485500000001</v>
      </c>
      <c r="L34">
        <f t="shared" si="32"/>
        <v>1.8418950000000001</v>
      </c>
      <c r="M34">
        <f t="shared" si="32"/>
        <v>1.96673455</v>
      </c>
      <c r="N34">
        <f t="shared" si="32"/>
        <v>2.0956671999999998</v>
      </c>
      <c r="O34">
        <f t="shared" si="32"/>
        <v>2.2286929499999997</v>
      </c>
      <c r="P34">
        <f t="shared" si="32"/>
        <v>2.3658118000000004</v>
      </c>
      <c r="Q34">
        <f t="shared" si="32"/>
        <v>2.5070237500000001</v>
      </c>
      <c r="R34">
        <f t="shared" si="32"/>
        <v>2.6523287999999998</v>
      </c>
      <c r="S34">
        <f t="shared" si="32"/>
        <v>2.8017269499999999</v>
      </c>
      <c r="T34">
        <f t="shared" si="32"/>
        <v>2.9552181999999996</v>
      </c>
      <c r="U34">
        <f t="shared" si="32"/>
        <v>3.1128025500000005</v>
      </c>
      <c r="V34">
        <f t="shared" si="32"/>
        <v>3.2744800000000001</v>
      </c>
      <c r="W34">
        <f t="shared" si="32"/>
        <v>3.44025055</v>
      </c>
      <c r="X34">
        <f t="shared" si="32"/>
        <v>3.6101141999999995</v>
      </c>
    </row>
    <row r="35" spans="1:24" x14ac:dyDescent="0.35">
      <c r="A35">
        <v>0.45</v>
      </c>
      <c r="B35">
        <f>0.5*(0.00045*((B1*0.305)^2))</f>
        <v>0.837225</v>
      </c>
      <c r="C35">
        <f t="shared" ref="C35:X35" si="33">0.5*(0.00045*((C1*0.305)^2))</f>
        <v>0.92304056249999977</v>
      </c>
      <c r="D35">
        <f t="shared" si="33"/>
        <v>1.0130422499999998</v>
      </c>
      <c r="E35">
        <f t="shared" si="33"/>
        <v>1.1072300624999998</v>
      </c>
      <c r="F35">
        <f t="shared" si="33"/>
        <v>1.2056040000000001</v>
      </c>
      <c r="G35">
        <f t="shared" si="33"/>
        <v>1.3081640624999999</v>
      </c>
      <c r="H35">
        <f t="shared" si="33"/>
        <v>1.4149102499999999</v>
      </c>
      <c r="I35">
        <f t="shared" si="33"/>
        <v>1.5258425624999998</v>
      </c>
      <c r="J35">
        <f t="shared" si="33"/>
        <v>1.6409609999999997</v>
      </c>
      <c r="K35">
        <f t="shared" si="33"/>
        <v>1.7602655624999999</v>
      </c>
      <c r="L35">
        <f t="shared" si="33"/>
        <v>1.88375625</v>
      </c>
      <c r="M35">
        <f t="shared" si="33"/>
        <v>2.0114330624999996</v>
      </c>
      <c r="N35">
        <f t="shared" si="33"/>
        <v>2.1432959999999994</v>
      </c>
      <c r="O35">
        <f t="shared" si="33"/>
        <v>2.2793450624999996</v>
      </c>
      <c r="P35">
        <f t="shared" si="33"/>
        <v>2.4195802500000001</v>
      </c>
      <c r="Q35">
        <f t="shared" si="33"/>
        <v>2.5640015625000001</v>
      </c>
      <c r="R35">
        <f t="shared" si="33"/>
        <v>2.7126089999999996</v>
      </c>
      <c r="S35">
        <f t="shared" si="33"/>
        <v>2.8654025624999999</v>
      </c>
      <c r="T35">
        <f t="shared" si="33"/>
        <v>3.0223822499999993</v>
      </c>
      <c r="U35">
        <f t="shared" si="33"/>
        <v>3.1835480625000003</v>
      </c>
      <c r="V35">
        <f t="shared" si="33"/>
        <v>3.3489</v>
      </c>
      <c r="W35">
        <f t="shared" si="33"/>
        <v>3.5184380624999996</v>
      </c>
      <c r="X35">
        <f t="shared" si="33"/>
        <v>3.6921622499999991</v>
      </c>
    </row>
    <row r="36" spans="1:24" x14ac:dyDescent="0.35">
      <c r="A36">
        <v>0.46</v>
      </c>
      <c r="B36">
        <f>0.5*(0.00046*((B1*0.305)^2))</f>
        <v>0.85582999999999998</v>
      </c>
      <c r="C36">
        <f t="shared" ref="C36:X36" si="34">0.5*(0.00046*((C1*0.305)^2))</f>
        <v>0.94355257499999989</v>
      </c>
      <c r="D36">
        <f t="shared" si="34"/>
        <v>1.0355542999999998</v>
      </c>
      <c r="E36">
        <f t="shared" si="34"/>
        <v>1.1318351749999997</v>
      </c>
      <c r="F36">
        <f t="shared" si="34"/>
        <v>1.2323952000000002</v>
      </c>
      <c r="G36">
        <f t="shared" si="34"/>
        <v>1.337234375</v>
      </c>
      <c r="H36">
        <f t="shared" si="34"/>
        <v>1.4463527</v>
      </c>
      <c r="I36">
        <f t="shared" si="34"/>
        <v>1.5597501749999998</v>
      </c>
      <c r="J36">
        <f t="shared" si="34"/>
        <v>1.6774267999999999</v>
      </c>
      <c r="K36">
        <f t="shared" si="34"/>
        <v>1.7993825750000001</v>
      </c>
      <c r="L36">
        <f t="shared" si="34"/>
        <v>1.9256175</v>
      </c>
      <c r="M36">
        <f t="shared" si="34"/>
        <v>2.0561315749999998</v>
      </c>
      <c r="N36">
        <f t="shared" si="34"/>
        <v>2.1909247999999999</v>
      </c>
      <c r="O36">
        <f t="shared" si="34"/>
        <v>2.3299971749999999</v>
      </c>
      <c r="P36">
        <f t="shared" si="34"/>
        <v>2.4733487000000003</v>
      </c>
      <c r="Q36">
        <f t="shared" si="34"/>
        <v>2.6209793750000001</v>
      </c>
      <c r="R36">
        <f t="shared" si="34"/>
        <v>2.7728891999999998</v>
      </c>
      <c r="S36">
        <f t="shared" si="34"/>
        <v>2.9290781749999999</v>
      </c>
      <c r="T36">
        <f t="shared" si="34"/>
        <v>3.0895462999999994</v>
      </c>
      <c r="U36">
        <f t="shared" si="34"/>
        <v>3.2542935750000002</v>
      </c>
      <c r="V36">
        <f t="shared" si="34"/>
        <v>3.4233199999999999</v>
      </c>
      <c r="W36">
        <f t="shared" si="34"/>
        <v>3.596625575</v>
      </c>
      <c r="X36">
        <f t="shared" si="34"/>
        <v>3.7742102999999996</v>
      </c>
    </row>
    <row r="37" spans="1:24" x14ac:dyDescent="0.35">
      <c r="A37">
        <v>0.47</v>
      </c>
      <c r="B37">
        <f>0.5*(0.00047*((B1*0.305)^2))</f>
        <v>0.87443499999999996</v>
      </c>
      <c r="C37">
        <f t="shared" ref="C37:X37" si="35">0.5*(0.00047*((C1*0.305)^2))</f>
        <v>0.96406458749999979</v>
      </c>
      <c r="D37">
        <f t="shared" si="35"/>
        <v>1.0580663499999998</v>
      </c>
      <c r="E37">
        <f t="shared" si="35"/>
        <v>1.1564402874999997</v>
      </c>
      <c r="F37">
        <f t="shared" si="35"/>
        <v>1.2591864000000002</v>
      </c>
      <c r="G37">
        <f t="shared" si="35"/>
        <v>1.3663046875</v>
      </c>
      <c r="H37">
        <f t="shared" si="35"/>
        <v>1.4777951499999999</v>
      </c>
      <c r="I37">
        <f t="shared" si="35"/>
        <v>1.5936577874999998</v>
      </c>
      <c r="J37">
        <f t="shared" si="35"/>
        <v>1.7138925999999997</v>
      </c>
      <c r="K37">
        <f t="shared" si="35"/>
        <v>1.8384995875000001</v>
      </c>
      <c r="L37">
        <f t="shared" si="35"/>
        <v>1.9674787499999999</v>
      </c>
      <c r="M37">
        <f t="shared" si="35"/>
        <v>2.1008300874999999</v>
      </c>
      <c r="N37">
        <f t="shared" si="35"/>
        <v>2.2385535999999995</v>
      </c>
      <c r="O37">
        <f t="shared" si="35"/>
        <v>2.3806492874999998</v>
      </c>
      <c r="P37">
        <f t="shared" si="35"/>
        <v>2.52711715</v>
      </c>
      <c r="Q37">
        <f t="shared" si="35"/>
        <v>2.6779571875000001</v>
      </c>
      <c r="R37">
        <f t="shared" si="35"/>
        <v>2.8331693999999996</v>
      </c>
      <c r="S37">
        <f t="shared" si="35"/>
        <v>2.9927537874999999</v>
      </c>
      <c r="T37">
        <f t="shared" si="35"/>
        <v>3.1567103499999996</v>
      </c>
      <c r="U37">
        <f t="shared" si="35"/>
        <v>3.3250390875</v>
      </c>
      <c r="V37">
        <f t="shared" si="35"/>
        <v>3.4977399999999998</v>
      </c>
      <c r="W37">
        <f t="shared" si="35"/>
        <v>3.6748130874999996</v>
      </c>
      <c r="X37">
        <f t="shared" si="35"/>
        <v>3.8562583499999992</v>
      </c>
    </row>
    <row r="38" spans="1:24" x14ac:dyDescent="0.35">
      <c r="A38">
        <v>0.48</v>
      </c>
      <c r="B38">
        <f>0.5*(0.00048*((B1*0.305)^2))</f>
        <v>0.89304000000000006</v>
      </c>
      <c r="C38">
        <f t="shared" ref="C38:X38" si="36">0.5*(0.00048*((C1*0.305)^2))</f>
        <v>0.9845765999999998</v>
      </c>
      <c r="D38">
        <f t="shared" si="36"/>
        <v>1.0805783999999998</v>
      </c>
      <c r="E38">
        <f t="shared" si="36"/>
        <v>1.1810453999999999</v>
      </c>
      <c r="F38">
        <f t="shared" si="36"/>
        <v>1.2859776000000003</v>
      </c>
      <c r="G38">
        <f t="shared" si="36"/>
        <v>1.395375</v>
      </c>
      <c r="H38">
        <f t="shared" si="36"/>
        <v>1.5092376000000001</v>
      </c>
      <c r="I38">
        <f t="shared" si="36"/>
        <v>1.6275653999999999</v>
      </c>
      <c r="J38">
        <f t="shared" si="36"/>
        <v>1.7503583999999999</v>
      </c>
      <c r="K38">
        <f t="shared" si="36"/>
        <v>1.8776166000000001</v>
      </c>
      <c r="L38">
        <f t="shared" si="36"/>
        <v>2.0093399999999999</v>
      </c>
      <c r="M38">
        <f t="shared" si="36"/>
        <v>2.1455286</v>
      </c>
      <c r="N38">
        <f t="shared" si="36"/>
        <v>2.2861823999999995</v>
      </c>
      <c r="O38">
        <f t="shared" si="36"/>
        <v>2.4313013999999997</v>
      </c>
      <c r="P38">
        <f t="shared" si="36"/>
        <v>2.5808856000000002</v>
      </c>
      <c r="Q38">
        <f t="shared" si="36"/>
        <v>2.7349350000000001</v>
      </c>
      <c r="R38">
        <f t="shared" si="36"/>
        <v>2.8934495999999998</v>
      </c>
      <c r="S38">
        <f t="shared" si="36"/>
        <v>3.0564293999999999</v>
      </c>
      <c r="T38">
        <f t="shared" si="36"/>
        <v>3.2238743999999997</v>
      </c>
      <c r="U38">
        <f t="shared" si="36"/>
        <v>3.3957846000000003</v>
      </c>
      <c r="V38">
        <f t="shared" si="36"/>
        <v>3.5721600000000002</v>
      </c>
      <c r="W38">
        <f t="shared" si="36"/>
        <v>3.7530005999999996</v>
      </c>
      <c r="X38">
        <f t="shared" si="36"/>
        <v>3.9383063999999992</v>
      </c>
    </row>
    <row r="39" spans="1:24" x14ac:dyDescent="0.35">
      <c r="A39">
        <v>0.49</v>
      </c>
      <c r="B39">
        <f>0.5*(0.00049*((B1*0.305)^2))</f>
        <v>0.91164499999999993</v>
      </c>
      <c r="C39">
        <f t="shared" ref="C39:X39" si="37">0.5*(0.00049*((C1*0.305)^2))</f>
        <v>1.0050886124999998</v>
      </c>
      <c r="D39">
        <f t="shared" si="37"/>
        <v>1.1030904499999996</v>
      </c>
      <c r="E39">
        <f t="shared" si="37"/>
        <v>1.2056505124999997</v>
      </c>
      <c r="F39">
        <f t="shared" si="37"/>
        <v>1.3127688000000002</v>
      </c>
      <c r="G39">
        <f t="shared" si="37"/>
        <v>1.4244453125000001</v>
      </c>
      <c r="H39">
        <f t="shared" si="37"/>
        <v>1.54068005</v>
      </c>
      <c r="I39">
        <f t="shared" si="37"/>
        <v>1.6614730124999997</v>
      </c>
      <c r="J39">
        <f t="shared" si="37"/>
        <v>1.7868241999999996</v>
      </c>
      <c r="K39">
        <f t="shared" si="37"/>
        <v>1.9167336125000001</v>
      </c>
      <c r="L39">
        <f t="shared" si="37"/>
        <v>2.0512012500000001</v>
      </c>
      <c r="M39">
        <f t="shared" si="37"/>
        <v>2.1902271124999997</v>
      </c>
      <c r="N39">
        <f t="shared" si="37"/>
        <v>2.3338111999999995</v>
      </c>
      <c r="O39">
        <f t="shared" si="37"/>
        <v>2.4819535124999996</v>
      </c>
      <c r="P39">
        <f t="shared" si="37"/>
        <v>2.63465405</v>
      </c>
      <c r="Q39">
        <f t="shared" si="37"/>
        <v>2.7919128125000001</v>
      </c>
      <c r="R39">
        <f t="shared" si="37"/>
        <v>2.9537297999999996</v>
      </c>
      <c r="S39">
        <f t="shared" si="37"/>
        <v>3.1201050124999998</v>
      </c>
      <c r="T39">
        <f t="shared" si="37"/>
        <v>3.2910384499999994</v>
      </c>
      <c r="U39">
        <f t="shared" si="37"/>
        <v>3.4665301125000001</v>
      </c>
      <c r="V39">
        <f t="shared" si="37"/>
        <v>3.6465799999999997</v>
      </c>
      <c r="W39">
        <f t="shared" si="37"/>
        <v>3.8311881124999996</v>
      </c>
      <c r="X39">
        <f t="shared" si="37"/>
        <v>4.0203544499999992</v>
      </c>
    </row>
    <row r="40" spans="1:24" x14ac:dyDescent="0.35">
      <c r="A40">
        <v>0.5</v>
      </c>
      <c r="B40">
        <f>0.5*(0.0005*((B1*0.305)^2))</f>
        <v>0.93025000000000002</v>
      </c>
      <c r="C40">
        <f t="shared" ref="C40:X40" si="38">0.5*(0.0005*((C1*0.305)^2))</f>
        <v>1.0256006249999998</v>
      </c>
      <c r="D40">
        <f t="shared" si="38"/>
        <v>1.1256024999999998</v>
      </c>
      <c r="E40">
        <f t="shared" si="38"/>
        <v>1.2302556249999999</v>
      </c>
      <c r="F40">
        <f t="shared" si="38"/>
        <v>1.3395600000000003</v>
      </c>
      <c r="G40">
        <f t="shared" si="38"/>
        <v>1.4535156250000001</v>
      </c>
      <c r="H40">
        <f t="shared" si="38"/>
        <v>1.5721224999999999</v>
      </c>
      <c r="I40">
        <f t="shared" si="38"/>
        <v>1.6953806249999999</v>
      </c>
      <c r="J40">
        <f t="shared" si="38"/>
        <v>1.8232899999999999</v>
      </c>
      <c r="K40">
        <f t="shared" si="38"/>
        <v>1.9558506250000001</v>
      </c>
      <c r="L40">
        <f t="shared" si="38"/>
        <v>2.0930624999999998</v>
      </c>
      <c r="M40">
        <f t="shared" si="38"/>
        <v>2.2349256249999998</v>
      </c>
      <c r="N40">
        <f t="shared" si="38"/>
        <v>2.3814399999999996</v>
      </c>
      <c r="O40">
        <f t="shared" si="38"/>
        <v>2.5326056249999995</v>
      </c>
      <c r="P40">
        <f t="shared" si="38"/>
        <v>2.6884225000000002</v>
      </c>
      <c r="Q40">
        <f t="shared" si="38"/>
        <v>2.8488906250000001</v>
      </c>
      <c r="R40">
        <f t="shared" si="38"/>
        <v>3.0140099999999999</v>
      </c>
      <c r="S40">
        <f t="shared" si="38"/>
        <v>3.1837806249999998</v>
      </c>
      <c r="T40">
        <f t="shared" si="38"/>
        <v>3.3582024999999995</v>
      </c>
      <c r="U40">
        <f t="shared" si="38"/>
        <v>3.5372756250000004</v>
      </c>
      <c r="V40">
        <f t="shared" si="38"/>
        <v>3.7210000000000001</v>
      </c>
      <c r="W40">
        <f t="shared" si="38"/>
        <v>3.9093756249999996</v>
      </c>
      <c r="X40">
        <f t="shared" si="38"/>
        <v>4.1024024999999993</v>
      </c>
    </row>
    <row r="43" spans="1:24" x14ac:dyDescent="0.35">
      <c r="B43" t="s">
        <v>7</v>
      </c>
      <c r="C43" t="s">
        <v>8</v>
      </c>
      <c r="D43" s="14" t="s">
        <v>9</v>
      </c>
      <c r="E43" s="14"/>
      <c r="F43" s="14"/>
      <c r="G43" s="14"/>
    </row>
    <row r="44" spans="1:24" x14ac:dyDescent="0.35">
      <c r="D44" s="14" t="s">
        <v>10</v>
      </c>
      <c r="E44" s="14"/>
      <c r="F44" s="14"/>
      <c r="G44" s="14"/>
    </row>
  </sheetData>
  <mergeCells count="2">
    <mergeCell ref="D44:G44"/>
    <mergeCell ref="D43:G4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5A85-502E-4D9B-B4C4-EA75690309F9}">
  <dimension ref="A1:Y41"/>
  <sheetViews>
    <sheetView zoomScale="110" zoomScaleNormal="110" workbookViewId="0">
      <selection activeCell="Z8" sqref="Z8"/>
    </sheetView>
  </sheetViews>
  <sheetFormatPr defaultRowHeight="14.5" x14ac:dyDescent="0.35"/>
  <cols>
    <col min="1" max="1" width="7.90625" customWidth="1"/>
    <col min="2" max="2" width="4.81640625" bestFit="1" customWidth="1"/>
    <col min="3" max="22" width="3.81640625" bestFit="1" customWidth="1"/>
    <col min="23" max="25" width="5.7265625" customWidth="1"/>
  </cols>
  <sheetData>
    <row r="1" spans="1:25" x14ac:dyDescent="0.35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" customHeight="1" thickBot="1" x14ac:dyDescent="0.4">
      <c r="A2" s="16" t="s">
        <v>6</v>
      </c>
      <c r="C2" s="3">
        <v>200</v>
      </c>
      <c r="D2" s="3">
        <v>210</v>
      </c>
      <c r="E2" s="3">
        <v>220</v>
      </c>
      <c r="F2" s="3">
        <v>230</v>
      </c>
      <c r="G2" s="3">
        <v>240</v>
      </c>
      <c r="H2" s="3">
        <v>250</v>
      </c>
      <c r="I2" s="3">
        <v>260</v>
      </c>
      <c r="J2" s="3">
        <v>270</v>
      </c>
      <c r="K2" s="3">
        <v>280</v>
      </c>
      <c r="L2" s="3">
        <v>290</v>
      </c>
      <c r="M2" s="3">
        <v>300</v>
      </c>
      <c r="N2" s="3">
        <v>310</v>
      </c>
      <c r="O2" s="3">
        <v>320</v>
      </c>
      <c r="P2" s="3">
        <v>330</v>
      </c>
      <c r="Q2" s="3">
        <v>340</v>
      </c>
      <c r="R2" s="3">
        <v>350</v>
      </c>
      <c r="S2" s="3">
        <v>360</v>
      </c>
      <c r="T2" s="3">
        <v>370</v>
      </c>
      <c r="U2" s="3">
        <v>380</v>
      </c>
      <c r="V2" s="3">
        <v>390</v>
      </c>
      <c r="W2" s="3">
        <v>400</v>
      </c>
      <c r="X2" s="3">
        <v>410</v>
      </c>
      <c r="Y2" s="3">
        <v>420</v>
      </c>
    </row>
    <row r="3" spans="1:25" x14ac:dyDescent="0.35">
      <c r="A3" s="16"/>
      <c r="B3" s="6">
        <v>0.12</v>
      </c>
      <c r="C3" s="4">
        <v>5</v>
      </c>
      <c r="D3" s="4">
        <v>5</v>
      </c>
      <c r="E3" s="4">
        <v>5</v>
      </c>
      <c r="F3" s="4">
        <v>5</v>
      </c>
      <c r="G3" s="4">
        <v>5</v>
      </c>
      <c r="H3" s="4">
        <v>5</v>
      </c>
      <c r="I3" s="4">
        <v>5</v>
      </c>
      <c r="J3" s="4">
        <v>5</v>
      </c>
      <c r="K3" s="4">
        <v>5</v>
      </c>
      <c r="L3" s="4">
        <v>5</v>
      </c>
      <c r="M3" s="4">
        <v>5</v>
      </c>
      <c r="N3" s="4">
        <v>10</v>
      </c>
      <c r="O3" s="4">
        <v>10</v>
      </c>
      <c r="P3" s="4">
        <v>10</v>
      </c>
      <c r="Q3" s="4">
        <v>10</v>
      </c>
      <c r="R3" s="4">
        <v>10</v>
      </c>
      <c r="S3" s="4">
        <v>10</v>
      </c>
      <c r="T3" s="4">
        <v>10</v>
      </c>
      <c r="U3" s="4">
        <v>10</v>
      </c>
      <c r="V3" s="4">
        <v>10</v>
      </c>
      <c r="W3" s="4">
        <v>10</v>
      </c>
      <c r="X3" s="4">
        <v>10</v>
      </c>
      <c r="Y3" s="4">
        <v>10</v>
      </c>
    </row>
    <row r="4" spans="1:25" x14ac:dyDescent="0.35">
      <c r="A4" s="16"/>
      <c r="B4" s="6">
        <v>0.13</v>
      </c>
      <c r="C4" s="4">
        <v>5</v>
      </c>
      <c r="D4" s="4">
        <v>5</v>
      </c>
      <c r="E4" s="4">
        <v>5</v>
      </c>
      <c r="F4" s="4">
        <v>5</v>
      </c>
      <c r="G4" s="4">
        <v>5</v>
      </c>
      <c r="H4" s="4">
        <v>5</v>
      </c>
      <c r="I4" s="4">
        <v>5</v>
      </c>
      <c r="J4" s="4">
        <v>5</v>
      </c>
      <c r="K4" s="4">
        <v>5</v>
      </c>
      <c r="L4" s="4">
        <v>10</v>
      </c>
      <c r="M4" s="4">
        <v>10</v>
      </c>
      <c r="N4" s="4">
        <v>10</v>
      </c>
      <c r="O4" s="4">
        <v>10</v>
      </c>
      <c r="P4" s="4">
        <v>10</v>
      </c>
      <c r="Q4" s="4">
        <v>10</v>
      </c>
      <c r="R4" s="4">
        <v>10</v>
      </c>
      <c r="S4" s="4">
        <v>10</v>
      </c>
      <c r="T4" s="4">
        <v>10</v>
      </c>
      <c r="U4" s="4">
        <v>10</v>
      </c>
      <c r="V4" s="4">
        <v>10</v>
      </c>
      <c r="W4" s="4">
        <v>10</v>
      </c>
      <c r="X4" s="4">
        <v>15</v>
      </c>
      <c r="Y4" s="4">
        <v>15</v>
      </c>
    </row>
    <row r="5" spans="1:25" x14ac:dyDescent="0.35">
      <c r="A5" s="16"/>
      <c r="B5" s="6">
        <v>0.14000000000000001</v>
      </c>
      <c r="C5" s="4">
        <v>5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v>10</v>
      </c>
      <c r="Q5" s="4">
        <v>10</v>
      </c>
      <c r="R5" s="4">
        <v>10</v>
      </c>
      <c r="S5" s="4">
        <v>10</v>
      </c>
      <c r="T5" s="4">
        <v>10</v>
      </c>
      <c r="U5" s="4">
        <v>10</v>
      </c>
      <c r="V5" s="4">
        <v>10</v>
      </c>
      <c r="W5" s="4">
        <v>15</v>
      </c>
      <c r="X5" s="4">
        <v>15</v>
      </c>
      <c r="Y5" s="4">
        <v>15</v>
      </c>
    </row>
    <row r="6" spans="1:25" x14ac:dyDescent="0.35">
      <c r="A6" s="16"/>
      <c r="B6" s="6">
        <v>0.15</v>
      </c>
      <c r="C6" s="4">
        <v>5</v>
      </c>
      <c r="D6" s="4">
        <v>5</v>
      </c>
      <c r="E6" s="4">
        <v>5</v>
      </c>
      <c r="F6" s="4">
        <v>5</v>
      </c>
      <c r="G6" s="4">
        <v>5</v>
      </c>
      <c r="H6" s="4">
        <v>5</v>
      </c>
      <c r="I6" s="4">
        <v>5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v>10</v>
      </c>
      <c r="Q6" s="4">
        <v>10</v>
      </c>
      <c r="R6" s="4">
        <v>10</v>
      </c>
      <c r="S6" s="4">
        <v>10</v>
      </c>
      <c r="T6" s="4">
        <v>10</v>
      </c>
      <c r="U6" s="4">
        <v>15</v>
      </c>
      <c r="V6" s="4">
        <v>15</v>
      </c>
      <c r="W6" s="4">
        <v>15</v>
      </c>
      <c r="X6" s="4">
        <v>15</v>
      </c>
      <c r="Y6" s="4">
        <v>15</v>
      </c>
    </row>
    <row r="7" spans="1:25" x14ac:dyDescent="0.35">
      <c r="A7" s="16"/>
      <c r="B7" s="6">
        <v>0.16</v>
      </c>
      <c r="C7" s="4">
        <v>5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10</v>
      </c>
      <c r="J7" s="4">
        <v>10</v>
      </c>
      <c r="K7" s="4">
        <v>10</v>
      </c>
      <c r="L7" s="4">
        <v>10</v>
      </c>
      <c r="M7" s="4">
        <v>10</v>
      </c>
      <c r="N7" s="4">
        <v>10</v>
      </c>
      <c r="O7" s="4">
        <v>10</v>
      </c>
      <c r="P7" s="4">
        <v>10</v>
      </c>
      <c r="Q7" s="4">
        <v>10</v>
      </c>
      <c r="R7" s="4">
        <v>10</v>
      </c>
      <c r="S7" s="4">
        <v>10</v>
      </c>
      <c r="T7" s="4">
        <v>15</v>
      </c>
      <c r="U7" s="4">
        <v>15</v>
      </c>
      <c r="V7" s="4">
        <v>15</v>
      </c>
      <c r="W7" s="4">
        <v>15</v>
      </c>
      <c r="X7" s="4">
        <v>15</v>
      </c>
      <c r="Y7" s="4">
        <v>20</v>
      </c>
    </row>
    <row r="8" spans="1:25" x14ac:dyDescent="0.35">
      <c r="A8" s="16"/>
      <c r="B8" s="6">
        <v>0.17</v>
      </c>
      <c r="C8" s="4">
        <v>5</v>
      </c>
      <c r="D8" s="4">
        <v>5</v>
      </c>
      <c r="E8" s="4">
        <v>5</v>
      </c>
      <c r="F8" s="4">
        <v>5</v>
      </c>
      <c r="G8" s="4">
        <v>5</v>
      </c>
      <c r="H8" s="4">
        <v>5</v>
      </c>
      <c r="I8" s="4">
        <v>10</v>
      </c>
      <c r="J8" s="4">
        <v>10</v>
      </c>
      <c r="K8" s="4">
        <v>10</v>
      </c>
      <c r="L8" s="4">
        <v>10</v>
      </c>
      <c r="M8" s="4">
        <v>10</v>
      </c>
      <c r="N8" s="4">
        <v>10</v>
      </c>
      <c r="O8" s="4">
        <v>10</v>
      </c>
      <c r="P8" s="4">
        <v>10</v>
      </c>
      <c r="Q8" s="4">
        <v>10</v>
      </c>
      <c r="R8" s="4">
        <v>10</v>
      </c>
      <c r="S8" s="4">
        <v>15</v>
      </c>
      <c r="T8" s="4">
        <v>15</v>
      </c>
      <c r="U8" s="4">
        <v>15</v>
      </c>
      <c r="V8" s="4">
        <v>15</v>
      </c>
      <c r="W8" s="4">
        <v>20</v>
      </c>
      <c r="X8" s="4">
        <v>20</v>
      </c>
      <c r="Y8" s="4">
        <v>20</v>
      </c>
    </row>
    <row r="9" spans="1:25" x14ac:dyDescent="0.35">
      <c r="A9" s="16"/>
      <c r="B9" s="6">
        <v>0.18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10</v>
      </c>
      <c r="I9" s="4">
        <v>10</v>
      </c>
      <c r="J9" s="4">
        <v>10</v>
      </c>
      <c r="K9" s="4">
        <v>10</v>
      </c>
      <c r="L9" s="4">
        <v>10</v>
      </c>
      <c r="M9" s="4">
        <v>10</v>
      </c>
      <c r="N9" s="4">
        <v>10</v>
      </c>
      <c r="O9" s="4">
        <v>10</v>
      </c>
      <c r="P9" s="4">
        <v>10</v>
      </c>
      <c r="Q9" s="4">
        <v>10</v>
      </c>
      <c r="R9" s="4">
        <v>15</v>
      </c>
      <c r="S9" s="4">
        <v>15</v>
      </c>
      <c r="T9" s="4">
        <v>15</v>
      </c>
      <c r="U9" s="4">
        <v>15</v>
      </c>
      <c r="V9" s="4">
        <v>20</v>
      </c>
      <c r="W9" s="4">
        <v>20</v>
      </c>
      <c r="X9" s="4">
        <v>20</v>
      </c>
      <c r="Y9" s="4">
        <v>20</v>
      </c>
    </row>
    <row r="10" spans="1:25" x14ac:dyDescent="0.35">
      <c r="A10" s="16"/>
      <c r="B10" s="6">
        <v>0.19</v>
      </c>
      <c r="C10" s="4">
        <v>5</v>
      </c>
      <c r="D10" s="4">
        <v>5</v>
      </c>
      <c r="E10" s="4">
        <v>5</v>
      </c>
      <c r="F10" s="4">
        <v>5</v>
      </c>
      <c r="G10" s="4">
        <v>10</v>
      </c>
      <c r="H10" s="4">
        <v>10</v>
      </c>
      <c r="I10" s="4">
        <v>10</v>
      </c>
      <c r="J10" s="4">
        <v>10</v>
      </c>
      <c r="K10" s="4">
        <v>10</v>
      </c>
      <c r="L10" s="4">
        <v>10</v>
      </c>
      <c r="M10" s="4">
        <v>10</v>
      </c>
      <c r="N10" s="4">
        <v>10</v>
      </c>
      <c r="O10" s="4">
        <v>10</v>
      </c>
      <c r="P10" s="4">
        <v>10</v>
      </c>
      <c r="Q10" s="4">
        <v>15</v>
      </c>
      <c r="R10" s="4">
        <v>15</v>
      </c>
      <c r="S10" s="4">
        <v>15</v>
      </c>
      <c r="T10" s="4">
        <v>15</v>
      </c>
      <c r="U10" s="4">
        <v>20</v>
      </c>
      <c r="V10" s="4">
        <v>20</v>
      </c>
      <c r="W10" s="4">
        <v>20</v>
      </c>
      <c r="X10" s="4">
        <v>20</v>
      </c>
      <c r="Y10" s="4">
        <v>30</v>
      </c>
    </row>
    <row r="11" spans="1:25" x14ac:dyDescent="0.35">
      <c r="A11" s="16"/>
      <c r="B11" s="6">
        <v>0.2</v>
      </c>
      <c r="C11" s="4">
        <v>5</v>
      </c>
      <c r="D11" s="4">
        <v>5</v>
      </c>
      <c r="E11" s="4">
        <v>5</v>
      </c>
      <c r="F11" s="4">
        <v>5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v>10</v>
      </c>
      <c r="N11" s="4">
        <v>10</v>
      </c>
      <c r="O11" s="4">
        <v>10</v>
      </c>
      <c r="P11" s="4">
        <v>15</v>
      </c>
      <c r="Q11" s="4">
        <v>15</v>
      </c>
      <c r="R11" s="4">
        <v>15</v>
      </c>
      <c r="S11" s="4">
        <v>15</v>
      </c>
      <c r="T11" s="4">
        <v>20</v>
      </c>
      <c r="U11" s="4">
        <v>20</v>
      </c>
      <c r="V11" s="4">
        <v>20</v>
      </c>
      <c r="W11" s="4">
        <v>20</v>
      </c>
      <c r="X11" s="4">
        <v>30</v>
      </c>
      <c r="Y11" s="4">
        <v>30</v>
      </c>
    </row>
    <row r="12" spans="1:25" x14ac:dyDescent="0.35">
      <c r="A12" s="16"/>
      <c r="B12" s="6">
        <v>0.21</v>
      </c>
      <c r="C12" s="4">
        <v>5</v>
      </c>
      <c r="D12" s="4">
        <v>5</v>
      </c>
      <c r="E12" s="4">
        <v>5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4">
        <v>10</v>
      </c>
      <c r="P12" s="4">
        <v>15</v>
      </c>
      <c r="Q12" s="4">
        <v>15</v>
      </c>
      <c r="R12" s="4">
        <v>15</v>
      </c>
      <c r="S12" s="4">
        <v>20</v>
      </c>
      <c r="T12" s="4">
        <v>20</v>
      </c>
      <c r="U12" s="4">
        <v>20</v>
      </c>
      <c r="V12" s="4">
        <v>20</v>
      </c>
      <c r="W12" s="4">
        <v>30</v>
      </c>
      <c r="X12" s="4">
        <v>30</v>
      </c>
      <c r="Y12" s="4">
        <v>30</v>
      </c>
    </row>
    <row r="13" spans="1:25" x14ac:dyDescent="0.35">
      <c r="A13" s="16"/>
      <c r="B13" s="6">
        <v>0.22</v>
      </c>
      <c r="C13" s="4">
        <v>5</v>
      </c>
      <c r="D13" s="4">
        <v>5</v>
      </c>
      <c r="E13" s="4">
        <v>5</v>
      </c>
      <c r="F13" s="4">
        <v>10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10</v>
      </c>
      <c r="M13" s="4">
        <v>10</v>
      </c>
      <c r="N13" s="4">
        <v>10</v>
      </c>
      <c r="O13" s="4">
        <v>15</v>
      </c>
      <c r="P13" s="4">
        <v>15</v>
      </c>
      <c r="Q13" s="4">
        <v>15</v>
      </c>
      <c r="R13" s="4">
        <v>15</v>
      </c>
      <c r="S13" s="4">
        <v>20</v>
      </c>
      <c r="T13" s="4">
        <v>20</v>
      </c>
      <c r="U13" s="4">
        <v>20</v>
      </c>
      <c r="V13" s="4">
        <v>30</v>
      </c>
      <c r="W13" s="4">
        <v>30</v>
      </c>
      <c r="X13" s="4">
        <v>30</v>
      </c>
      <c r="Y13" s="4">
        <v>40</v>
      </c>
    </row>
    <row r="14" spans="1:25" x14ac:dyDescent="0.35">
      <c r="A14" s="16"/>
      <c r="B14" s="6">
        <v>0.23</v>
      </c>
      <c r="C14" s="4">
        <v>5</v>
      </c>
      <c r="D14" s="4">
        <v>5</v>
      </c>
      <c r="E14" s="4">
        <v>10</v>
      </c>
      <c r="F14" s="4">
        <v>10</v>
      </c>
      <c r="G14" s="4">
        <v>10</v>
      </c>
      <c r="H14" s="4">
        <v>10</v>
      </c>
      <c r="I14" s="4">
        <v>10</v>
      </c>
      <c r="J14" s="4">
        <v>10</v>
      </c>
      <c r="K14" s="4">
        <v>10</v>
      </c>
      <c r="L14" s="4">
        <v>10</v>
      </c>
      <c r="M14" s="4">
        <v>10</v>
      </c>
      <c r="N14" s="4">
        <v>15</v>
      </c>
      <c r="O14" s="4">
        <v>15</v>
      </c>
      <c r="P14" s="4">
        <v>15</v>
      </c>
      <c r="Q14" s="4">
        <v>15</v>
      </c>
      <c r="R14" s="4">
        <v>20</v>
      </c>
      <c r="S14" s="4">
        <v>20</v>
      </c>
      <c r="T14" s="4">
        <v>20</v>
      </c>
      <c r="U14" s="4">
        <v>30</v>
      </c>
      <c r="V14" s="4">
        <v>30</v>
      </c>
      <c r="W14" s="4">
        <v>30</v>
      </c>
      <c r="X14" s="4">
        <v>40</v>
      </c>
      <c r="Y14" s="4">
        <v>40</v>
      </c>
    </row>
    <row r="15" spans="1:25" x14ac:dyDescent="0.35">
      <c r="A15" s="16"/>
      <c r="B15" s="6">
        <v>0.24</v>
      </c>
      <c r="C15" s="4">
        <v>5</v>
      </c>
      <c r="D15" s="4">
        <v>5</v>
      </c>
      <c r="E15" s="4">
        <v>10</v>
      </c>
      <c r="F15" s="4">
        <v>10</v>
      </c>
      <c r="G15" s="4">
        <v>10</v>
      </c>
      <c r="H15" s="4">
        <v>10</v>
      </c>
      <c r="I15" s="4">
        <v>10</v>
      </c>
      <c r="J15" s="4">
        <v>10</v>
      </c>
      <c r="K15" s="4">
        <v>10</v>
      </c>
      <c r="L15" s="4">
        <v>10</v>
      </c>
      <c r="M15" s="4">
        <v>10</v>
      </c>
      <c r="N15" s="4">
        <v>15</v>
      </c>
      <c r="O15" s="4">
        <v>15</v>
      </c>
      <c r="P15" s="4">
        <v>15</v>
      </c>
      <c r="Q15" s="4">
        <v>20</v>
      </c>
      <c r="R15" s="4">
        <v>20</v>
      </c>
      <c r="S15" s="4">
        <v>20</v>
      </c>
      <c r="T15" s="4">
        <v>30</v>
      </c>
      <c r="U15" s="4">
        <v>30</v>
      </c>
      <c r="V15" s="4">
        <v>30</v>
      </c>
      <c r="W15" s="4">
        <v>40</v>
      </c>
      <c r="X15" s="4">
        <v>40</v>
      </c>
      <c r="Y15" s="4">
        <v>40</v>
      </c>
    </row>
    <row r="16" spans="1:25" x14ac:dyDescent="0.35">
      <c r="A16" s="16"/>
      <c r="B16" s="6">
        <v>0.25</v>
      </c>
      <c r="C16" s="4">
        <v>5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15</v>
      </c>
      <c r="N16" s="1">
        <v>15</v>
      </c>
      <c r="O16" s="1">
        <v>15</v>
      </c>
      <c r="P16" s="1">
        <v>20</v>
      </c>
      <c r="Q16" s="1">
        <v>20</v>
      </c>
      <c r="R16" s="1">
        <v>20</v>
      </c>
      <c r="S16" s="1">
        <v>20</v>
      </c>
      <c r="T16" s="4">
        <v>30</v>
      </c>
      <c r="U16" s="4">
        <v>30</v>
      </c>
      <c r="V16" s="1">
        <v>40</v>
      </c>
      <c r="W16" s="4">
        <v>40</v>
      </c>
      <c r="X16" s="4">
        <v>40</v>
      </c>
      <c r="Y16" s="1">
        <v>50</v>
      </c>
    </row>
    <row r="17" spans="1:25" x14ac:dyDescent="0.35">
      <c r="A17" s="16"/>
      <c r="B17" s="6">
        <v>0.26</v>
      </c>
      <c r="C17" s="4">
        <v>5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15</v>
      </c>
      <c r="M17" s="1">
        <v>15</v>
      </c>
      <c r="N17" s="1">
        <v>15</v>
      </c>
      <c r="O17" s="1">
        <v>15</v>
      </c>
      <c r="P17" s="1">
        <v>20</v>
      </c>
      <c r="Q17" s="1">
        <v>20</v>
      </c>
      <c r="R17" s="1">
        <v>20</v>
      </c>
      <c r="S17" s="1">
        <v>30</v>
      </c>
      <c r="T17" s="4">
        <v>30</v>
      </c>
      <c r="U17" s="4">
        <v>30</v>
      </c>
      <c r="V17" s="1">
        <v>40</v>
      </c>
      <c r="W17" s="4">
        <v>40</v>
      </c>
      <c r="X17" s="1">
        <v>50</v>
      </c>
      <c r="Y17" s="1">
        <v>50</v>
      </c>
    </row>
    <row r="18" spans="1:25" x14ac:dyDescent="0.35">
      <c r="A18" s="16"/>
      <c r="B18" s="6">
        <v>0.27</v>
      </c>
      <c r="C18" s="4">
        <v>10</v>
      </c>
      <c r="D18" s="4">
        <v>10</v>
      </c>
      <c r="E18" s="4">
        <v>10</v>
      </c>
      <c r="F18" s="4">
        <v>10</v>
      </c>
      <c r="G18" s="4">
        <v>10</v>
      </c>
      <c r="H18" s="4">
        <v>10</v>
      </c>
      <c r="I18" s="4">
        <v>10</v>
      </c>
      <c r="J18" s="4">
        <v>10</v>
      </c>
      <c r="K18" s="4">
        <v>10</v>
      </c>
      <c r="L18" s="4">
        <v>15</v>
      </c>
      <c r="M18" s="4">
        <v>15</v>
      </c>
      <c r="N18" s="4">
        <v>15</v>
      </c>
      <c r="O18" s="4">
        <v>20</v>
      </c>
      <c r="P18" s="4">
        <v>20</v>
      </c>
      <c r="Q18" s="4">
        <v>20</v>
      </c>
      <c r="R18" s="4">
        <v>30</v>
      </c>
      <c r="S18" s="1">
        <v>30</v>
      </c>
      <c r="T18" s="4">
        <v>30</v>
      </c>
      <c r="U18" s="4">
        <v>40</v>
      </c>
      <c r="V18" s="1">
        <v>40</v>
      </c>
      <c r="W18" s="4">
        <v>40</v>
      </c>
      <c r="X18" s="1">
        <v>50</v>
      </c>
      <c r="Y18" s="1">
        <v>50</v>
      </c>
    </row>
    <row r="19" spans="1:25" x14ac:dyDescent="0.35">
      <c r="A19" s="16"/>
      <c r="B19" s="6">
        <v>0.28000000000000003</v>
      </c>
      <c r="C19" s="4">
        <v>10</v>
      </c>
      <c r="D19" s="4">
        <v>10</v>
      </c>
      <c r="E19" s="4">
        <v>10</v>
      </c>
      <c r="F19" s="4">
        <v>10</v>
      </c>
      <c r="G19" s="4">
        <v>10</v>
      </c>
      <c r="H19" s="4">
        <v>10</v>
      </c>
      <c r="I19" s="4">
        <v>10</v>
      </c>
      <c r="J19" s="4">
        <v>10</v>
      </c>
      <c r="K19" s="4">
        <v>15</v>
      </c>
      <c r="L19" s="4">
        <v>15</v>
      </c>
      <c r="M19" s="4">
        <v>15</v>
      </c>
      <c r="N19" s="4">
        <v>15</v>
      </c>
      <c r="O19" s="4">
        <v>20</v>
      </c>
      <c r="P19" s="4">
        <v>20</v>
      </c>
      <c r="Q19" s="4">
        <v>20</v>
      </c>
      <c r="R19" s="4">
        <v>30</v>
      </c>
      <c r="S19" s="1">
        <v>30</v>
      </c>
      <c r="T19" s="4">
        <v>40</v>
      </c>
      <c r="U19" s="4">
        <v>40</v>
      </c>
      <c r="V19" s="1">
        <v>40</v>
      </c>
      <c r="W19" s="4">
        <v>50</v>
      </c>
      <c r="X19" s="1">
        <v>50</v>
      </c>
      <c r="Y19" s="4">
        <v>60</v>
      </c>
    </row>
    <row r="20" spans="1:25" x14ac:dyDescent="0.35">
      <c r="A20" s="16"/>
      <c r="B20" s="6">
        <v>0.28999999999999998</v>
      </c>
      <c r="C20" s="4">
        <v>10</v>
      </c>
      <c r="D20" s="4">
        <v>10</v>
      </c>
      <c r="E20" s="4">
        <v>10</v>
      </c>
      <c r="F20" s="4">
        <v>10</v>
      </c>
      <c r="G20" s="4">
        <v>10</v>
      </c>
      <c r="H20" s="4">
        <v>10</v>
      </c>
      <c r="I20" s="4">
        <v>10</v>
      </c>
      <c r="J20" s="4">
        <v>10</v>
      </c>
      <c r="K20" s="4">
        <v>15</v>
      </c>
      <c r="L20" s="4">
        <v>15</v>
      </c>
      <c r="M20" s="4">
        <v>15</v>
      </c>
      <c r="N20" s="4">
        <v>20</v>
      </c>
      <c r="O20" s="4">
        <v>20</v>
      </c>
      <c r="P20" s="4">
        <v>20</v>
      </c>
      <c r="Q20" s="4">
        <v>30</v>
      </c>
      <c r="R20" s="4">
        <v>30</v>
      </c>
      <c r="S20" s="1">
        <v>30</v>
      </c>
      <c r="T20" s="4">
        <v>40</v>
      </c>
      <c r="U20" s="4">
        <v>40</v>
      </c>
      <c r="V20" s="4">
        <v>50</v>
      </c>
      <c r="W20" s="4">
        <v>50</v>
      </c>
      <c r="X20" s="4">
        <v>60</v>
      </c>
      <c r="Y20" s="4">
        <v>60</v>
      </c>
    </row>
    <row r="21" spans="1:25" x14ac:dyDescent="0.35">
      <c r="A21" s="16"/>
      <c r="B21" s="6">
        <v>0.3</v>
      </c>
      <c r="C21" s="4">
        <v>10</v>
      </c>
      <c r="D21" s="4">
        <v>10</v>
      </c>
      <c r="E21" s="4">
        <v>10</v>
      </c>
      <c r="F21" s="4">
        <v>10</v>
      </c>
      <c r="G21" s="4">
        <v>10</v>
      </c>
      <c r="H21" s="4">
        <v>10</v>
      </c>
      <c r="I21" s="4">
        <v>10</v>
      </c>
      <c r="J21" s="4">
        <v>15</v>
      </c>
      <c r="K21" s="4">
        <v>15</v>
      </c>
      <c r="L21" s="4">
        <v>15</v>
      </c>
      <c r="M21" s="4">
        <v>15</v>
      </c>
      <c r="N21" s="4">
        <v>20</v>
      </c>
      <c r="O21" s="4">
        <v>20</v>
      </c>
      <c r="P21" s="4">
        <v>30</v>
      </c>
      <c r="Q21" s="4">
        <v>30</v>
      </c>
      <c r="R21" s="4">
        <v>30</v>
      </c>
      <c r="S21" s="4">
        <v>40</v>
      </c>
      <c r="T21" s="4">
        <v>40</v>
      </c>
      <c r="U21" s="4">
        <v>50</v>
      </c>
      <c r="V21" s="4">
        <v>50</v>
      </c>
      <c r="W21" s="4">
        <v>50</v>
      </c>
      <c r="X21" s="4">
        <v>60</v>
      </c>
      <c r="Y21" s="4">
        <v>60</v>
      </c>
    </row>
    <row r="22" spans="1:25" x14ac:dyDescent="0.35">
      <c r="A22" s="16"/>
      <c r="B22" s="6">
        <v>0.31</v>
      </c>
      <c r="C22" s="4">
        <v>10</v>
      </c>
      <c r="D22" s="4">
        <v>10</v>
      </c>
      <c r="E22" s="4">
        <v>10</v>
      </c>
      <c r="F22" s="4">
        <v>10</v>
      </c>
      <c r="G22" s="4">
        <v>10</v>
      </c>
      <c r="H22" s="4">
        <v>10</v>
      </c>
      <c r="I22" s="4">
        <v>10</v>
      </c>
      <c r="J22" s="4">
        <v>15</v>
      </c>
      <c r="K22" s="4">
        <v>15</v>
      </c>
      <c r="L22" s="4">
        <v>15</v>
      </c>
      <c r="M22" s="4">
        <v>20</v>
      </c>
      <c r="N22" s="4">
        <v>20</v>
      </c>
      <c r="O22" s="4">
        <v>20</v>
      </c>
      <c r="P22" s="4">
        <v>30</v>
      </c>
      <c r="Q22" s="4">
        <v>30</v>
      </c>
      <c r="R22" s="4">
        <v>40</v>
      </c>
      <c r="S22" s="4">
        <v>40</v>
      </c>
      <c r="T22" s="4">
        <v>40</v>
      </c>
      <c r="U22" s="4">
        <v>50</v>
      </c>
      <c r="V22" s="4">
        <v>50</v>
      </c>
      <c r="W22" s="4">
        <v>60</v>
      </c>
      <c r="X22" s="4">
        <v>60</v>
      </c>
      <c r="Y22" s="4">
        <v>70</v>
      </c>
    </row>
    <row r="23" spans="1:25" x14ac:dyDescent="0.35">
      <c r="A23" s="16"/>
      <c r="B23" s="6">
        <v>0.32</v>
      </c>
      <c r="C23" s="4">
        <v>10</v>
      </c>
      <c r="D23" s="4">
        <v>10</v>
      </c>
      <c r="E23" s="4">
        <v>10</v>
      </c>
      <c r="F23" s="4">
        <v>10</v>
      </c>
      <c r="G23" s="4">
        <v>10</v>
      </c>
      <c r="H23" s="4">
        <v>10</v>
      </c>
      <c r="I23" s="4">
        <v>10</v>
      </c>
      <c r="J23" s="4">
        <v>15</v>
      </c>
      <c r="K23" s="4">
        <v>15</v>
      </c>
      <c r="L23" s="4">
        <v>15</v>
      </c>
      <c r="M23" s="4">
        <v>20</v>
      </c>
      <c r="N23" s="4">
        <v>20</v>
      </c>
      <c r="O23" s="4">
        <v>30</v>
      </c>
      <c r="P23" s="4">
        <v>30</v>
      </c>
      <c r="Q23" s="4">
        <v>30</v>
      </c>
      <c r="R23" s="4">
        <v>40</v>
      </c>
      <c r="S23" s="4">
        <v>40</v>
      </c>
      <c r="T23" s="4">
        <v>50</v>
      </c>
      <c r="U23" s="4">
        <v>50</v>
      </c>
      <c r="V23" s="4">
        <v>60</v>
      </c>
      <c r="W23" s="4">
        <v>60</v>
      </c>
      <c r="X23" s="4">
        <v>60</v>
      </c>
      <c r="Y23" s="4">
        <v>70</v>
      </c>
    </row>
    <row r="24" spans="1:25" x14ac:dyDescent="0.35">
      <c r="A24" s="16"/>
      <c r="B24" s="6">
        <v>0.33</v>
      </c>
      <c r="C24" s="4">
        <v>10</v>
      </c>
      <c r="D24" s="4">
        <v>10</v>
      </c>
      <c r="E24" s="4">
        <v>10</v>
      </c>
      <c r="F24" s="4">
        <v>10</v>
      </c>
      <c r="G24" s="4">
        <v>10</v>
      </c>
      <c r="H24" s="4">
        <v>10</v>
      </c>
      <c r="I24" s="4">
        <v>15</v>
      </c>
      <c r="J24" s="4">
        <v>15</v>
      </c>
      <c r="K24" s="4">
        <v>15</v>
      </c>
      <c r="L24" s="4">
        <v>20</v>
      </c>
      <c r="M24" s="4">
        <v>20</v>
      </c>
      <c r="N24" s="4">
        <v>20</v>
      </c>
      <c r="O24" s="4">
        <v>30</v>
      </c>
      <c r="P24" s="4">
        <v>30</v>
      </c>
      <c r="Q24" s="4">
        <v>40</v>
      </c>
      <c r="R24" s="4">
        <v>40</v>
      </c>
      <c r="S24" s="4">
        <v>40</v>
      </c>
      <c r="T24" s="4">
        <v>50</v>
      </c>
      <c r="U24" s="4">
        <v>50</v>
      </c>
      <c r="V24" s="4">
        <v>60</v>
      </c>
      <c r="W24" s="4">
        <v>60</v>
      </c>
      <c r="X24" s="4">
        <v>70</v>
      </c>
      <c r="Y24" s="4">
        <v>70</v>
      </c>
    </row>
    <row r="25" spans="1:25" x14ac:dyDescent="0.35">
      <c r="A25" s="16"/>
      <c r="B25" s="6">
        <v>0.34</v>
      </c>
      <c r="C25" s="4">
        <v>10</v>
      </c>
      <c r="D25" s="4">
        <v>10</v>
      </c>
      <c r="E25" s="4">
        <v>10</v>
      </c>
      <c r="F25" s="4">
        <v>10</v>
      </c>
      <c r="G25" s="4">
        <v>10</v>
      </c>
      <c r="H25" s="4">
        <v>10</v>
      </c>
      <c r="I25" s="4">
        <v>15</v>
      </c>
      <c r="J25" s="4">
        <v>15</v>
      </c>
      <c r="K25" s="4">
        <v>15</v>
      </c>
      <c r="L25" s="4">
        <v>20</v>
      </c>
      <c r="M25" s="4">
        <v>20</v>
      </c>
      <c r="N25" s="4">
        <v>20</v>
      </c>
      <c r="O25" s="4">
        <v>30</v>
      </c>
      <c r="P25" s="4">
        <v>30</v>
      </c>
      <c r="Q25" s="4">
        <v>40</v>
      </c>
      <c r="R25" s="4">
        <v>40</v>
      </c>
      <c r="S25" s="4">
        <v>50</v>
      </c>
      <c r="T25" s="4">
        <v>50</v>
      </c>
      <c r="U25" s="4">
        <v>60</v>
      </c>
      <c r="V25" s="4">
        <v>60</v>
      </c>
      <c r="W25" s="4">
        <v>70</v>
      </c>
      <c r="X25" s="4">
        <v>70</v>
      </c>
      <c r="Y25" s="4">
        <v>80</v>
      </c>
    </row>
    <row r="26" spans="1:25" x14ac:dyDescent="0.35">
      <c r="A26" s="16"/>
      <c r="B26" s="6">
        <v>0.35</v>
      </c>
      <c r="C26" s="4">
        <v>10</v>
      </c>
      <c r="D26" s="4">
        <v>10</v>
      </c>
      <c r="E26" s="4">
        <v>10</v>
      </c>
      <c r="F26" s="4">
        <v>10</v>
      </c>
      <c r="G26" s="4">
        <v>10</v>
      </c>
      <c r="H26" s="4">
        <v>15</v>
      </c>
      <c r="I26" s="4">
        <v>15</v>
      </c>
      <c r="J26" s="4">
        <v>15</v>
      </c>
      <c r="K26" s="4">
        <v>20</v>
      </c>
      <c r="L26" s="4">
        <v>20</v>
      </c>
      <c r="M26" s="4">
        <v>20</v>
      </c>
      <c r="N26" s="4">
        <v>30</v>
      </c>
      <c r="O26" s="4">
        <v>30</v>
      </c>
      <c r="P26" s="4">
        <v>40</v>
      </c>
      <c r="Q26" s="4">
        <v>40</v>
      </c>
      <c r="R26" s="4">
        <v>40</v>
      </c>
      <c r="S26" s="4">
        <v>50</v>
      </c>
      <c r="T26" s="4">
        <v>50</v>
      </c>
      <c r="U26" s="4">
        <v>60</v>
      </c>
      <c r="V26" s="4">
        <v>60</v>
      </c>
      <c r="W26" s="4">
        <v>70</v>
      </c>
      <c r="X26" s="4">
        <v>70</v>
      </c>
      <c r="Y26" s="4">
        <v>80</v>
      </c>
    </row>
    <row r="27" spans="1:25" x14ac:dyDescent="0.35">
      <c r="A27" s="16"/>
      <c r="B27" s="6">
        <v>0.36</v>
      </c>
      <c r="C27" s="4">
        <v>10</v>
      </c>
      <c r="D27" s="4">
        <v>10</v>
      </c>
      <c r="E27" s="4">
        <v>10</v>
      </c>
      <c r="F27" s="4">
        <v>10</v>
      </c>
      <c r="G27" s="4">
        <v>10</v>
      </c>
      <c r="H27" s="4">
        <v>15</v>
      </c>
      <c r="I27" s="4">
        <v>15</v>
      </c>
      <c r="J27" s="4">
        <v>15</v>
      </c>
      <c r="K27" s="4">
        <v>20</v>
      </c>
      <c r="L27" s="4">
        <v>20</v>
      </c>
      <c r="M27" s="4">
        <v>20</v>
      </c>
      <c r="N27" s="4">
        <v>30</v>
      </c>
      <c r="O27" s="4">
        <v>30</v>
      </c>
      <c r="P27" s="4">
        <v>40</v>
      </c>
      <c r="Q27" s="4">
        <v>40</v>
      </c>
      <c r="R27" s="4">
        <v>50</v>
      </c>
      <c r="S27" s="4">
        <v>50</v>
      </c>
      <c r="T27" s="4">
        <v>60</v>
      </c>
      <c r="U27" s="4">
        <v>60</v>
      </c>
      <c r="V27" s="4">
        <v>70</v>
      </c>
      <c r="W27" s="4">
        <v>70</v>
      </c>
      <c r="X27" s="4">
        <v>80</v>
      </c>
      <c r="Y27" s="4">
        <v>80</v>
      </c>
    </row>
    <row r="28" spans="1:25" x14ac:dyDescent="0.35">
      <c r="A28" s="16"/>
      <c r="B28" s="6">
        <v>0.37</v>
      </c>
      <c r="C28" s="4">
        <v>10</v>
      </c>
      <c r="D28" s="4">
        <v>10</v>
      </c>
      <c r="E28" s="4">
        <v>10</v>
      </c>
      <c r="F28" s="4">
        <v>10</v>
      </c>
      <c r="G28" s="4">
        <v>10</v>
      </c>
      <c r="H28" s="4">
        <v>15</v>
      </c>
      <c r="I28" s="4">
        <v>15</v>
      </c>
      <c r="J28" s="4">
        <v>15</v>
      </c>
      <c r="K28" s="4">
        <v>20</v>
      </c>
      <c r="L28" s="4">
        <v>20</v>
      </c>
      <c r="M28" s="4">
        <v>30</v>
      </c>
      <c r="N28" s="4">
        <v>30</v>
      </c>
      <c r="O28" s="4">
        <v>40</v>
      </c>
      <c r="P28" s="4">
        <v>40</v>
      </c>
      <c r="Q28" s="4">
        <v>40</v>
      </c>
      <c r="R28" s="4">
        <v>50</v>
      </c>
      <c r="S28" s="4">
        <v>50</v>
      </c>
      <c r="T28" s="4">
        <v>60</v>
      </c>
      <c r="U28" s="4">
        <v>60</v>
      </c>
      <c r="V28" s="4">
        <v>70</v>
      </c>
      <c r="W28" s="4">
        <v>70</v>
      </c>
      <c r="X28" s="4">
        <v>80</v>
      </c>
      <c r="Y28" s="4">
        <v>90</v>
      </c>
    </row>
    <row r="29" spans="1:25" x14ac:dyDescent="0.35">
      <c r="A29" s="16"/>
      <c r="B29" s="6">
        <v>0.38</v>
      </c>
      <c r="C29" s="4">
        <v>10</v>
      </c>
      <c r="D29" s="4">
        <v>10</v>
      </c>
      <c r="E29" s="4">
        <v>10</v>
      </c>
      <c r="F29" s="4">
        <v>10</v>
      </c>
      <c r="G29" s="4">
        <v>15</v>
      </c>
      <c r="H29" s="4">
        <v>15</v>
      </c>
      <c r="I29" s="4">
        <v>15</v>
      </c>
      <c r="J29" s="4">
        <v>20</v>
      </c>
      <c r="K29" s="4">
        <v>20</v>
      </c>
      <c r="L29" s="4">
        <v>20</v>
      </c>
      <c r="M29" s="4">
        <v>30</v>
      </c>
      <c r="N29" s="4">
        <v>30</v>
      </c>
      <c r="O29" s="4">
        <v>40</v>
      </c>
      <c r="P29" s="4">
        <v>40</v>
      </c>
      <c r="Q29" s="4">
        <v>50</v>
      </c>
      <c r="R29" s="4">
        <v>50</v>
      </c>
      <c r="S29" s="4">
        <v>60</v>
      </c>
      <c r="T29" s="4">
        <v>60</v>
      </c>
      <c r="U29" s="4">
        <v>70</v>
      </c>
      <c r="V29" s="4">
        <v>70</v>
      </c>
      <c r="W29" s="4">
        <v>80</v>
      </c>
      <c r="X29" s="4">
        <v>80</v>
      </c>
      <c r="Y29" s="4">
        <v>90</v>
      </c>
    </row>
    <row r="30" spans="1:25" x14ac:dyDescent="0.35">
      <c r="A30" s="16"/>
      <c r="B30" s="6">
        <v>0.39</v>
      </c>
      <c r="C30" s="4">
        <v>10</v>
      </c>
      <c r="D30" s="4">
        <v>10</v>
      </c>
      <c r="E30" s="4">
        <v>10</v>
      </c>
      <c r="F30" s="4">
        <v>10</v>
      </c>
      <c r="G30" s="4">
        <v>15</v>
      </c>
      <c r="H30" s="4">
        <v>15</v>
      </c>
      <c r="I30" s="4">
        <v>15</v>
      </c>
      <c r="J30" s="4">
        <v>20</v>
      </c>
      <c r="K30" s="4">
        <v>20</v>
      </c>
      <c r="L30" s="4">
        <v>30</v>
      </c>
      <c r="M30" s="4">
        <v>30</v>
      </c>
      <c r="N30" s="4">
        <v>30</v>
      </c>
      <c r="O30" s="4">
        <v>40</v>
      </c>
      <c r="P30" s="4">
        <v>40</v>
      </c>
      <c r="Q30" s="4">
        <v>50</v>
      </c>
      <c r="R30" s="4">
        <v>50</v>
      </c>
      <c r="S30" s="4">
        <v>60</v>
      </c>
      <c r="T30" s="4">
        <v>60</v>
      </c>
      <c r="U30" s="4">
        <v>70</v>
      </c>
      <c r="V30" s="4">
        <v>80</v>
      </c>
      <c r="W30" s="4">
        <v>80</v>
      </c>
      <c r="X30" s="4">
        <v>90</v>
      </c>
      <c r="Y30" s="4">
        <v>90</v>
      </c>
    </row>
    <row r="31" spans="1:25" x14ac:dyDescent="0.35">
      <c r="A31" s="16"/>
      <c r="B31" s="6">
        <v>0.4</v>
      </c>
      <c r="C31" s="4">
        <v>10</v>
      </c>
      <c r="D31" s="4">
        <v>10</v>
      </c>
      <c r="E31" s="4">
        <v>10</v>
      </c>
      <c r="F31" s="4">
        <v>10</v>
      </c>
      <c r="G31" s="4">
        <v>15</v>
      </c>
      <c r="H31" s="4">
        <v>15</v>
      </c>
      <c r="I31" s="4">
        <v>15</v>
      </c>
      <c r="J31" s="4">
        <v>20</v>
      </c>
      <c r="K31" s="4">
        <v>20</v>
      </c>
      <c r="L31" s="4">
        <v>30</v>
      </c>
      <c r="M31" s="4">
        <v>30</v>
      </c>
      <c r="N31" s="4">
        <v>40</v>
      </c>
      <c r="O31" s="4">
        <v>40</v>
      </c>
      <c r="P31" s="4">
        <v>50</v>
      </c>
      <c r="Q31" s="4">
        <v>50</v>
      </c>
      <c r="R31" s="4">
        <v>60</v>
      </c>
      <c r="S31" s="4">
        <v>60</v>
      </c>
      <c r="T31" s="4">
        <v>70</v>
      </c>
      <c r="U31" s="4">
        <v>70</v>
      </c>
      <c r="V31" s="4">
        <v>80</v>
      </c>
      <c r="W31" s="4">
        <v>80</v>
      </c>
      <c r="X31" s="4">
        <v>90</v>
      </c>
      <c r="Y31" s="4">
        <v>100</v>
      </c>
    </row>
    <row r="32" spans="1:25" x14ac:dyDescent="0.35">
      <c r="A32" s="16"/>
      <c r="B32" s="6">
        <v>0.41</v>
      </c>
      <c r="C32" s="4">
        <v>10</v>
      </c>
      <c r="D32" s="4">
        <v>10</v>
      </c>
      <c r="E32" s="4">
        <v>10</v>
      </c>
      <c r="F32" s="4">
        <v>10</v>
      </c>
      <c r="G32" s="4">
        <v>15</v>
      </c>
      <c r="H32" s="4">
        <v>15</v>
      </c>
      <c r="I32" s="4">
        <v>20</v>
      </c>
      <c r="J32" s="4">
        <v>20</v>
      </c>
      <c r="K32" s="4">
        <v>20</v>
      </c>
      <c r="L32" s="4">
        <v>30</v>
      </c>
      <c r="M32" s="4">
        <v>30</v>
      </c>
      <c r="N32" s="4">
        <v>40</v>
      </c>
      <c r="O32" s="4">
        <v>40</v>
      </c>
      <c r="P32" s="4">
        <v>50</v>
      </c>
      <c r="Q32" s="4">
        <v>50</v>
      </c>
      <c r="R32" s="4">
        <v>60</v>
      </c>
      <c r="S32" s="4">
        <v>60</v>
      </c>
      <c r="T32" s="4">
        <v>70</v>
      </c>
      <c r="U32" s="4">
        <v>70</v>
      </c>
      <c r="V32" s="4">
        <v>80</v>
      </c>
      <c r="W32" s="4">
        <v>90</v>
      </c>
      <c r="X32" s="4">
        <v>90</v>
      </c>
      <c r="Y32" s="4">
        <v>100</v>
      </c>
    </row>
    <row r="33" spans="1:25" x14ac:dyDescent="0.35">
      <c r="A33" s="16"/>
      <c r="B33" s="6">
        <v>0.42</v>
      </c>
      <c r="C33" s="4">
        <v>10</v>
      </c>
      <c r="D33" s="4">
        <v>10</v>
      </c>
      <c r="E33" s="4">
        <v>10</v>
      </c>
      <c r="F33" s="4">
        <v>15</v>
      </c>
      <c r="G33" s="4">
        <v>15</v>
      </c>
      <c r="H33" s="4">
        <v>15</v>
      </c>
      <c r="I33" s="4">
        <v>20</v>
      </c>
      <c r="J33" s="4">
        <v>20</v>
      </c>
      <c r="K33" s="4">
        <v>30</v>
      </c>
      <c r="L33" s="4">
        <v>30</v>
      </c>
      <c r="M33" s="4">
        <v>40</v>
      </c>
      <c r="N33" s="4">
        <v>40</v>
      </c>
      <c r="O33" s="4">
        <v>40</v>
      </c>
      <c r="P33" s="4">
        <v>50</v>
      </c>
      <c r="Q33" s="4">
        <v>60</v>
      </c>
      <c r="R33" s="4">
        <v>60</v>
      </c>
      <c r="S33" s="4">
        <v>70</v>
      </c>
      <c r="T33" s="4">
        <v>70</v>
      </c>
      <c r="U33" s="4">
        <v>80</v>
      </c>
      <c r="V33" s="4">
        <v>80</v>
      </c>
      <c r="W33" s="4">
        <v>90</v>
      </c>
      <c r="X33" s="4">
        <v>100</v>
      </c>
      <c r="Y33" s="4">
        <v>100</v>
      </c>
    </row>
    <row r="34" spans="1:25" x14ac:dyDescent="0.35">
      <c r="A34" s="16"/>
      <c r="B34" s="6">
        <v>0.43</v>
      </c>
      <c r="C34" s="4">
        <v>10</v>
      </c>
      <c r="D34" s="4">
        <v>10</v>
      </c>
      <c r="E34" s="4">
        <v>10</v>
      </c>
      <c r="F34" s="4">
        <v>15</v>
      </c>
      <c r="G34" s="4">
        <v>15</v>
      </c>
      <c r="H34" s="4">
        <v>15</v>
      </c>
      <c r="I34" s="4">
        <v>20</v>
      </c>
      <c r="J34" s="4">
        <v>20</v>
      </c>
      <c r="K34" s="4">
        <v>30</v>
      </c>
      <c r="L34" s="4">
        <v>30</v>
      </c>
      <c r="M34" s="4">
        <v>40</v>
      </c>
      <c r="N34" s="4">
        <v>40</v>
      </c>
      <c r="O34" s="4">
        <v>50</v>
      </c>
      <c r="P34" s="4">
        <v>50</v>
      </c>
      <c r="Q34" s="4">
        <v>60</v>
      </c>
      <c r="R34" s="4">
        <v>60</v>
      </c>
      <c r="S34" s="4">
        <v>70</v>
      </c>
      <c r="T34" s="4">
        <v>70</v>
      </c>
      <c r="U34" s="4">
        <v>80</v>
      </c>
      <c r="V34" s="4">
        <v>80</v>
      </c>
      <c r="W34" s="4">
        <v>90</v>
      </c>
      <c r="X34" s="4">
        <v>100</v>
      </c>
      <c r="Y34" s="4">
        <v>110</v>
      </c>
    </row>
    <row r="35" spans="1:25" x14ac:dyDescent="0.35">
      <c r="A35" s="16"/>
      <c r="B35" s="6">
        <v>0.44</v>
      </c>
      <c r="C35" s="4">
        <v>10</v>
      </c>
      <c r="D35" s="4">
        <v>10</v>
      </c>
      <c r="E35" s="4">
        <v>10</v>
      </c>
      <c r="F35" s="4">
        <v>15</v>
      </c>
      <c r="G35" s="4">
        <v>15</v>
      </c>
      <c r="H35" s="4">
        <v>20</v>
      </c>
      <c r="I35" s="4">
        <v>20</v>
      </c>
      <c r="J35" s="4">
        <v>20</v>
      </c>
      <c r="K35" s="4">
        <v>30</v>
      </c>
      <c r="L35" s="4">
        <v>30</v>
      </c>
      <c r="M35" s="4">
        <v>40</v>
      </c>
      <c r="N35" s="4">
        <v>40</v>
      </c>
      <c r="O35" s="4">
        <v>50</v>
      </c>
      <c r="P35" s="4">
        <v>50</v>
      </c>
      <c r="Q35" s="4">
        <v>60</v>
      </c>
      <c r="R35" s="4">
        <v>60</v>
      </c>
      <c r="S35" s="4">
        <v>70</v>
      </c>
      <c r="T35" s="4">
        <v>80</v>
      </c>
      <c r="U35" s="4">
        <v>80</v>
      </c>
      <c r="V35" s="4">
        <v>90</v>
      </c>
      <c r="W35" s="4">
        <v>100</v>
      </c>
      <c r="X35" s="4">
        <v>100</v>
      </c>
      <c r="Y35" s="4">
        <v>110</v>
      </c>
    </row>
    <row r="36" spans="1:25" x14ac:dyDescent="0.35">
      <c r="A36" s="16"/>
      <c r="B36" s="6">
        <v>0.45</v>
      </c>
      <c r="C36" s="4">
        <v>10</v>
      </c>
      <c r="D36" s="4">
        <v>10</v>
      </c>
      <c r="E36" s="4">
        <v>15</v>
      </c>
      <c r="F36" s="4">
        <v>15</v>
      </c>
      <c r="G36" s="4">
        <v>15</v>
      </c>
      <c r="H36" s="4">
        <v>20</v>
      </c>
      <c r="I36" s="4">
        <v>20</v>
      </c>
      <c r="J36" s="4">
        <v>30</v>
      </c>
      <c r="K36" s="4">
        <v>30</v>
      </c>
      <c r="L36" s="4">
        <v>40</v>
      </c>
      <c r="M36" s="4">
        <v>40</v>
      </c>
      <c r="N36" s="4">
        <v>50</v>
      </c>
      <c r="O36" s="4">
        <v>50</v>
      </c>
      <c r="P36" s="4">
        <v>60</v>
      </c>
      <c r="Q36" s="4">
        <v>60</v>
      </c>
      <c r="R36" s="4">
        <v>70</v>
      </c>
      <c r="S36" s="4">
        <v>70</v>
      </c>
      <c r="T36" s="4">
        <v>80</v>
      </c>
      <c r="U36" s="4">
        <v>80</v>
      </c>
      <c r="V36" s="4">
        <v>90</v>
      </c>
      <c r="W36" s="4">
        <v>100</v>
      </c>
      <c r="X36" s="4">
        <v>110</v>
      </c>
      <c r="Y36" s="4">
        <v>110</v>
      </c>
    </row>
    <row r="37" spans="1:25" x14ac:dyDescent="0.35">
      <c r="A37" s="16"/>
      <c r="B37" s="6">
        <v>0.46</v>
      </c>
      <c r="C37" s="4">
        <v>10</v>
      </c>
      <c r="D37" s="4">
        <v>10</v>
      </c>
      <c r="E37" s="4">
        <v>15</v>
      </c>
      <c r="F37" s="4">
        <v>15</v>
      </c>
      <c r="G37" s="4">
        <v>15</v>
      </c>
      <c r="H37" s="4">
        <v>20</v>
      </c>
      <c r="I37" s="4">
        <v>20</v>
      </c>
      <c r="J37" s="4">
        <v>30</v>
      </c>
      <c r="K37" s="4">
        <v>30</v>
      </c>
      <c r="L37" s="4">
        <v>40</v>
      </c>
      <c r="M37" s="4">
        <v>40</v>
      </c>
      <c r="N37" s="4">
        <v>50</v>
      </c>
      <c r="O37" s="4">
        <v>50</v>
      </c>
      <c r="P37" s="4">
        <v>60</v>
      </c>
      <c r="Q37" s="4">
        <v>60</v>
      </c>
      <c r="R37" s="4">
        <v>70</v>
      </c>
      <c r="S37" s="4">
        <v>80</v>
      </c>
      <c r="T37" s="4">
        <v>80</v>
      </c>
      <c r="U37" s="4">
        <v>90</v>
      </c>
      <c r="V37" s="4">
        <v>90</v>
      </c>
      <c r="W37" s="4">
        <v>100</v>
      </c>
      <c r="X37" s="4">
        <v>110</v>
      </c>
      <c r="Y37" s="4">
        <v>125</v>
      </c>
    </row>
    <row r="38" spans="1:25" x14ac:dyDescent="0.35">
      <c r="A38" s="16"/>
      <c r="B38" s="6">
        <v>0.47</v>
      </c>
      <c r="C38" s="4">
        <v>10</v>
      </c>
      <c r="D38" s="4">
        <v>10</v>
      </c>
      <c r="E38" s="4">
        <v>15</v>
      </c>
      <c r="F38" s="4">
        <v>15</v>
      </c>
      <c r="G38" s="4">
        <v>20</v>
      </c>
      <c r="H38" s="4">
        <v>20</v>
      </c>
      <c r="I38" s="4">
        <v>20</v>
      </c>
      <c r="J38" s="4">
        <v>30</v>
      </c>
      <c r="K38" s="4">
        <v>30</v>
      </c>
      <c r="L38" s="4">
        <v>40</v>
      </c>
      <c r="M38" s="4">
        <v>40</v>
      </c>
      <c r="N38" s="4">
        <v>50</v>
      </c>
      <c r="O38" s="4">
        <v>50</v>
      </c>
      <c r="P38" s="4">
        <v>60</v>
      </c>
      <c r="Q38" s="4">
        <v>70</v>
      </c>
      <c r="R38" s="4">
        <v>70</v>
      </c>
      <c r="S38" s="4">
        <v>80</v>
      </c>
      <c r="T38" s="4">
        <v>80</v>
      </c>
      <c r="U38" s="4">
        <v>90</v>
      </c>
      <c r="V38" s="4">
        <v>100</v>
      </c>
      <c r="W38" s="4">
        <v>100</v>
      </c>
      <c r="X38" s="4">
        <v>110</v>
      </c>
      <c r="Y38" s="4">
        <v>125</v>
      </c>
    </row>
    <row r="39" spans="1:25" x14ac:dyDescent="0.35">
      <c r="A39" s="16"/>
      <c r="B39" s="6">
        <v>0.48</v>
      </c>
      <c r="C39" s="4">
        <v>10</v>
      </c>
      <c r="D39" s="4">
        <v>10</v>
      </c>
      <c r="E39" s="4">
        <v>15</v>
      </c>
      <c r="F39" s="4">
        <v>15</v>
      </c>
      <c r="G39" s="4">
        <v>20</v>
      </c>
      <c r="H39" s="4">
        <v>20</v>
      </c>
      <c r="I39" s="4">
        <v>20</v>
      </c>
      <c r="J39" s="4">
        <v>30</v>
      </c>
      <c r="K39" s="4">
        <v>30</v>
      </c>
      <c r="L39" s="4">
        <v>40</v>
      </c>
      <c r="M39" s="4">
        <v>40</v>
      </c>
      <c r="N39" s="4">
        <v>50</v>
      </c>
      <c r="O39" s="4">
        <v>60</v>
      </c>
      <c r="P39" s="4">
        <v>60</v>
      </c>
      <c r="Q39" s="4">
        <v>70</v>
      </c>
      <c r="R39" s="4">
        <v>70</v>
      </c>
      <c r="S39" s="4">
        <v>80</v>
      </c>
      <c r="T39" s="4">
        <v>90</v>
      </c>
      <c r="U39" s="4">
        <v>90</v>
      </c>
      <c r="V39" s="4">
        <v>100</v>
      </c>
      <c r="W39" s="4">
        <v>110</v>
      </c>
      <c r="X39" s="4">
        <v>110</v>
      </c>
      <c r="Y39" s="4">
        <v>125</v>
      </c>
    </row>
    <row r="40" spans="1:25" x14ac:dyDescent="0.35">
      <c r="A40" s="16"/>
      <c r="B40" s="6">
        <v>0.49</v>
      </c>
      <c r="C40" s="4">
        <v>10</v>
      </c>
      <c r="D40" s="4">
        <v>10</v>
      </c>
      <c r="E40" s="4">
        <v>15</v>
      </c>
      <c r="F40" s="4">
        <v>15</v>
      </c>
      <c r="G40" s="4">
        <v>20</v>
      </c>
      <c r="H40" s="4">
        <v>20</v>
      </c>
      <c r="I40" s="4">
        <v>30</v>
      </c>
      <c r="J40" s="4">
        <v>30</v>
      </c>
      <c r="K40" s="4">
        <v>40</v>
      </c>
      <c r="L40" s="4">
        <v>40</v>
      </c>
      <c r="M40" s="4">
        <v>50</v>
      </c>
      <c r="N40" s="4">
        <v>50</v>
      </c>
      <c r="O40" s="4">
        <v>60</v>
      </c>
      <c r="P40" s="4">
        <v>60</v>
      </c>
      <c r="Q40" s="4">
        <v>70</v>
      </c>
      <c r="R40" s="4">
        <v>80</v>
      </c>
      <c r="S40" s="4">
        <v>80</v>
      </c>
      <c r="T40" s="4">
        <v>90</v>
      </c>
      <c r="U40" s="4">
        <v>100</v>
      </c>
      <c r="V40" s="4">
        <v>100</v>
      </c>
      <c r="W40" s="4">
        <v>110</v>
      </c>
      <c r="X40" s="4">
        <v>125</v>
      </c>
      <c r="Y40" s="4">
        <v>150</v>
      </c>
    </row>
    <row r="41" spans="1:25" x14ac:dyDescent="0.35">
      <c r="A41" s="16"/>
      <c r="B41" s="6">
        <v>0.5</v>
      </c>
      <c r="C41" s="4">
        <v>10</v>
      </c>
      <c r="D41" s="4">
        <v>15</v>
      </c>
      <c r="E41" s="4">
        <v>15</v>
      </c>
      <c r="F41" s="4">
        <v>15</v>
      </c>
      <c r="G41" s="4">
        <v>20</v>
      </c>
      <c r="H41" s="4">
        <v>20</v>
      </c>
      <c r="I41" s="4">
        <v>30</v>
      </c>
      <c r="J41" s="4">
        <v>30</v>
      </c>
      <c r="K41" s="4">
        <v>40</v>
      </c>
      <c r="L41" s="4">
        <v>40</v>
      </c>
      <c r="M41" s="4">
        <v>50</v>
      </c>
      <c r="N41" s="4">
        <v>50</v>
      </c>
      <c r="O41" s="4">
        <v>60</v>
      </c>
      <c r="P41" s="4">
        <v>70</v>
      </c>
      <c r="Q41" s="4">
        <v>70</v>
      </c>
      <c r="R41" s="4">
        <v>80</v>
      </c>
      <c r="S41" s="4">
        <v>80</v>
      </c>
      <c r="T41" s="4">
        <v>90</v>
      </c>
      <c r="U41" s="4">
        <v>100</v>
      </c>
      <c r="V41" s="4">
        <v>110</v>
      </c>
      <c r="W41" s="4">
        <v>110</v>
      </c>
      <c r="X41" s="4">
        <v>125</v>
      </c>
      <c r="Y41" s="4">
        <v>150</v>
      </c>
    </row>
  </sheetData>
  <mergeCells count="2">
    <mergeCell ref="B1:Y1"/>
    <mergeCell ref="A2:A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2D1B-D42E-4511-ADE0-C5E5867662A1}">
  <dimension ref="A1:N16"/>
  <sheetViews>
    <sheetView zoomScale="120" zoomScaleNormal="120" workbookViewId="0">
      <selection activeCell="I22" sqref="I22"/>
    </sheetView>
  </sheetViews>
  <sheetFormatPr defaultRowHeight="14.5" x14ac:dyDescent="0.35"/>
  <cols>
    <col min="1" max="1" width="7.90625" customWidth="1"/>
    <col min="2" max="2" width="5.26953125" customWidth="1"/>
    <col min="3" max="14" width="5.7265625" customWidth="1"/>
  </cols>
  <sheetData>
    <row r="1" spans="1:14" x14ac:dyDescent="0.35">
      <c r="B1" s="15" t="s">
        <v>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 thickBot="1" x14ac:dyDescent="0.4">
      <c r="A2" s="16" t="s">
        <v>6</v>
      </c>
      <c r="C2" s="3">
        <v>200</v>
      </c>
      <c r="D2" s="3">
        <v>220</v>
      </c>
      <c r="E2" s="3">
        <v>240</v>
      </c>
      <c r="F2" s="3">
        <v>260</v>
      </c>
      <c r="G2" s="3">
        <v>280</v>
      </c>
      <c r="H2" s="3">
        <v>300</v>
      </c>
      <c r="I2" s="3">
        <v>320</v>
      </c>
      <c r="J2" s="3">
        <v>340</v>
      </c>
      <c r="K2" s="3">
        <v>360</v>
      </c>
      <c r="L2" s="3">
        <v>380</v>
      </c>
      <c r="M2" s="3">
        <v>400</v>
      </c>
      <c r="N2" s="3">
        <v>420</v>
      </c>
    </row>
    <row r="3" spans="1:14" x14ac:dyDescent="0.35">
      <c r="A3" s="16"/>
      <c r="B3" s="6">
        <v>0.12</v>
      </c>
      <c r="C3" s="4">
        <v>5</v>
      </c>
      <c r="D3" s="2">
        <v>5</v>
      </c>
      <c r="E3" s="2">
        <v>5</v>
      </c>
      <c r="F3" s="2">
        <v>5</v>
      </c>
      <c r="G3" s="2">
        <v>5</v>
      </c>
      <c r="H3" s="2">
        <v>5</v>
      </c>
      <c r="I3" s="2">
        <v>10</v>
      </c>
      <c r="J3" s="2">
        <v>10</v>
      </c>
      <c r="K3" s="2">
        <v>10</v>
      </c>
      <c r="L3" s="2">
        <v>10</v>
      </c>
      <c r="M3" s="2">
        <v>10</v>
      </c>
      <c r="N3" s="2">
        <v>10</v>
      </c>
    </row>
    <row r="4" spans="1:14" x14ac:dyDescent="0.35">
      <c r="A4" s="16"/>
      <c r="B4" s="6">
        <v>0.2</v>
      </c>
      <c r="C4" s="5">
        <v>5</v>
      </c>
      <c r="D4" s="1">
        <v>5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15</v>
      </c>
      <c r="K4" s="1">
        <v>15</v>
      </c>
      <c r="L4" s="1">
        <v>20</v>
      </c>
      <c r="M4" s="1">
        <v>20</v>
      </c>
      <c r="N4" s="1">
        <v>30</v>
      </c>
    </row>
    <row r="5" spans="1:14" x14ac:dyDescent="0.35">
      <c r="A5" s="16"/>
      <c r="B5" s="6">
        <v>0.25</v>
      </c>
      <c r="C5" s="5">
        <v>5</v>
      </c>
      <c r="D5" s="1">
        <v>10</v>
      </c>
      <c r="E5" s="1">
        <v>10</v>
      </c>
      <c r="F5" s="1">
        <v>10</v>
      </c>
      <c r="G5" s="1">
        <v>10</v>
      </c>
      <c r="H5" s="1">
        <v>15</v>
      </c>
      <c r="I5" s="1">
        <v>15</v>
      </c>
      <c r="J5" s="1">
        <v>20</v>
      </c>
      <c r="K5" s="1">
        <v>20</v>
      </c>
      <c r="L5" s="1">
        <v>30</v>
      </c>
      <c r="M5" s="1">
        <v>40</v>
      </c>
      <c r="N5" s="1">
        <v>50</v>
      </c>
    </row>
    <row r="6" spans="1:14" x14ac:dyDescent="0.35">
      <c r="A6" s="16"/>
      <c r="B6" s="6">
        <v>0.28000000000000003</v>
      </c>
      <c r="C6" s="5">
        <v>10</v>
      </c>
      <c r="D6" s="1">
        <v>10</v>
      </c>
      <c r="E6" s="1">
        <v>10</v>
      </c>
      <c r="F6" s="1">
        <v>10</v>
      </c>
      <c r="G6" s="1">
        <v>15</v>
      </c>
      <c r="H6" s="1">
        <v>15</v>
      </c>
      <c r="I6" s="1">
        <v>20</v>
      </c>
      <c r="J6" s="1">
        <v>20</v>
      </c>
      <c r="K6" s="1">
        <v>30</v>
      </c>
      <c r="L6" s="1">
        <v>40</v>
      </c>
      <c r="M6" s="1">
        <v>50</v>
      </c>
      <c r="N6" s="1">
        <v>60</v>
      </c>
    </row>
    <row r="7" spans="1:14" x14ac:dyDescent="0.35">
      <c r="A7" s="16"/>
      <c r="B7" s="6">
        <v>0.3</v>
      </c>
      <c r="C7" s="5">
        <v>10</v>
      </c>
      <c r="D7" s="1">
        <v>10</v>
      </c>
      <c r="E7" s="1">
        <v>10</v>
      </c>
      <c r="F7" s="1">
        <v>10</v>
      </c>
      <c r="G7" s="1">
        <v>15</v>
      </c>
      <c r="H7" s="1">
        <v>15</v>
      </c>
      <c r="I7" s="1">
        <v>20</v>
      </c>
      <c r="J7" s="1">
        <v>30</v>
      </c>
      <c r="K7" s="1">
        <v>40</v>
      </c>
      <c r="L7" s="1">
        <v>50</v>
      </c>
      <c r="M7" s="1">
        <v>50</v>
      </c>
      <c r="N7" s="1">
        <v>60</v>
      </c>
    </row>
    <row r="8" spans="1:14" x14ac:dyDescent="0.35">
      <c r="A8" s="16"/>
      <c r="B8" s="6">
        <v>0.32</v>
      </c>
      <c r="C8" s="5">
        <v>10</v>
      </c>
      <c r="D8" s="1">
        <v>10</v>
      </c>
      <c r="E8" s="1">
        <v>10</v>
      </c>
      <c r="F8" s="1">
        <v>10</v>
      </c>
      <c r="G8" s="1">
        <v>15</v>
      </c>
      <c r="H8" s="1">
        <v>20</v>
      </c>
      <c r="I8" s="1">
        <v>30</v>
      </c>
      <c r="J8" s="1">
        <v>30</v>
      </c>
      <c r="K8" s="1">
        <v>40</v>
      </c>
      <c r="L8" s="1">
        <v>50</v>
      </c>
      <c r="M8" s="1">
        <v>60</v>
      </c>
      <c r="N8" s="1">
        <v>70</v>
      </c>
    </row>
    <row r="9" spans="1:14" x14ac:dyDescent="0.35">
      <c r="A9" s="16"/>
      <c r="B9" s="6">
        <v>0.36</v>
      </c>
      <c r="C9" s="5">
        <v>10</v>
      </c>
      <c r="D9" s="1">
        <v>10</v>
      </c>
      <c r="E9" s="1">
        <v>10</v>
      </c>
      <c r="F9" s="1">
        <v>15</v>
      </c>
      <c r="G9" s="1">
        <v>20</v>
      </c>
      <c r="H9" s="1">
        <v>20</v>
      </c>
      <c r="I9" s="1">
        <v>30</v>
      </c>
      <c r="J9" s="1">
        <v>40</v>
      </c>
      <c r="K9" s="1">
        <v>50</v>
      </c>
      <c r="L9" s="1">
        <v>60</v>
      </c>
      <c r="M9" s="1">
        <v>70</v>
      </c>
      <c r="N9" s="1">
        <v>80</v>
      </c>
    </row>
    <row r="10" spans="1:14" x14ac:dyDescent="0.35">
      <c r="A10" s="16"/>
      <c r="B10" s="6">
        <v>0.38</v>
      </c>
      <c r="C10" s="5">
        <v>10</v>
      </c>
      <c r="D10" s="1">
        <v>10</v>
      </c>
      <c r="E10" s="1">
        <v>15</v>
      </c>
      <c r="F10" s="1">
        <v>15</v>
      </c>
      <c r="G10" s="1">
        <v>20</v>
      </c>
      <c r="H10" s="1">
        <v>30</v>
      </c>
      <c r="I10" s="1">
        <v>40</v>
      </c>
      <c r="J10" s="1">
        <v>50</v>
      </c>
      <c r="K10" s="1">
        <v>60</v>
      </c>
      <c r="L10" s="1">
        <v>70</v>
      </c>
      <c r="M10" s="1">
        <v>80</v>
      </c>
      <c r="N10" s="1">
        <v>90</v>
      </c>
    </row>
    <row r="11" spans="1:14" x14ac:dyDescent="0.35">
      <c r="A11" s="16"/>
      <c r="B11" s="6">
        <v>0.4</v>
      </c>
      <c r="C11" s="5">
        <v>10</v>
      </c>
      <c r="D11" s="1">
        <v>10</v>
      </c>
      <c r="E11" s="1">
        <v>15</v>
      </c>
      <c r="F11" s="1">
        <v>15</v>
      </c>
      <c r="G11" s="1">
        <v>20</v>
      </c>
      <c r="H11" s="1">
        <v>30</v>
      </c>
      <c r="I11" s="1">
        <v>40</v>
      </c>
      <c r="J11" s="1">
        <v>50</v>
      </c>
      <c r="K11" s="1">
        <v>60</v>
      </c>
      <c r="L11" s="1">
        <v>70</v>
      </c>
      <c r="M11" s="1">
        <v>80</v>
      </c>
      <c r="N11" s="1">
        <v>100</v>
      </c>
    </row>
    <row r="12" spans="1:14" x14ac:dyDescent="0.35">
      <c r="A12" s="16"/>
      <c r="B12" s="6">
        <v>0.43</v>
      </c>
      <c r="C12" s="5">
        <v>10</v>
      </c>
      <c r="D12" s="1">
        <v>10</v>
      </c>
      <c r="E12" s="1">
        <v>15</v>
      </c>
      <c r="F12" s="1">
        <v>20</v>
      </c>
      <c r="G12" s="1">
        <v>30</v>
      </c>
      <c r="H12" s="1">
        <v>40</v>
      </c>
      <c r="I12" s="1">
        <v>50</v>
      </c>
      <c r="J12" s="1">
        <v>60</v>
      </c>
      <c r="K12" s="1">
        <v>70</v>
      </c>
      <c r="L12" s="1">
        <v>80</v>
      </c>
      <c r="M12" s="1">
        <v>90</v>
      </c>
      <c r="N12" s="1">
        <v>110</v>
      </c>
    </row>
    <row r="13" spans="1:14" x14ac:dyDescent="0.35">
      <c r="A13" s="16"/>
      <c r="B13" s="6">
        <v>0.45</v>
      </c>
      <c r="C13" s="5">
        <v>10</v>
      </c>
      <c r="D13" s="1">
        <v>15</v>
      </c>
      <c r="E13" s="1">
        <v>15</v>
      </c>
      <c r="F13" s="1">
        <v>20</v>
      </c>
      <c r="G13" s="1">
        <v>30</v>
      </c>
      <c r="H13" s="1">
        <v>40</v>
      </c>
      <c r="I13" s="1">
        <v>50</v>
      </c>
      <c r="J13" s="1">
        <v>60</v>
      </c>
      <c r="K13" s="1">
        <v>70</v>
      </c>
      <c r="L13" s="1">
        <v>80</v>
      </c>
      <c r="M13" s="1">
        <v>100</v>
      </c>
      <c r="N13" s="1">
        <v>110</v>
      </c>
    </row>
    <row r="14" spans="1:14" x14ac:dyDescent="0.35">
      <c r="A14" s="16"/>
      <c r="B14" s="6">
        <v>0.46</v>
      </c>
      <c r="C14" s="5">
        <v>10</v>
      </c>
      <c r="D14" s="1">
        <v>15</v>
      </c>
      <c r="E14" s="1">
        <v>15</v>
      </c>
      <c r="F14" s="1">
        <v>20</v>
      </c>
      <c r="G14" s="1">
        <v>30</v>
      </c>
      <c r="H14" s="1">
        <v>40</v>
      </c>
      <c r="I14" s="1">
        <v>50</v>
      </c>
      <c r="J14" s="1">
        <v>60</v>
      </c>
      <c r="K14" s="1">
        <v>80</v>
      </c>
      <c r="L14" s="1">
        <v>90</v>
      </c>
      <c r="M14" s="1">
        <v>100</v>
      </c>
      <c r="N14" s="1">
        <v>125</v>
      </c>
    </row>
    <row r="15" spans="1:14" x14ac:dyDescent="0.35">
      <c r="A15" s="16"/>
      <c r="B15" s="6">
        <v>0.48</v>
      </c>
      <c r="C15" s="5">
        <v>10</v>
      </c>
      <c r="D15" s="1">
        <v>15</v>
      </c>
      <c r="E15" s="1">
        <v>20</v>
      </c>
      <c r="F15" s="1">
        <v>20</v>
      </c>
      <c r="G15" s="1">
        <v>30</v>
      </c>
      <c r="H15" s="1">
        <v>40</v>
      </c>
      <c r="I15" s="1">
        <v>60</v>
      </c>
      <c r="J15" s="1">
        <v>70</v>
      </c>
      <c r="K15" s="1">
        <v>80</v>
      </c>
      <c r="L15" s="1">
        <v>90</v>
      </c>
      <c r="M15" s="1">
        <v>110</v>
      </c>
      <c r="N15" s="1">
        <v>125</v>
      </c>
    </row>
    <row r="16" spans="1:14" x14ac:dyDescent="0.35">
      <c r="A16" s="16"/>
      <c r="B16" s="6">
        <v>0.5</v>
      </c>
      <c r="C16" s="5">
        <v>10</v>
      </c>
      <c r="D16" s="1">
        <v>15</v>
      </c>
      <c r="E16" s="1">
        <v>20</v>
      </c>
      <c r="F16" s="1">
        <v>30</v>
      </c>
      <c r="G16" s="1">
        <v>40</v>
      </c>
      <c r="H16" s="1">
        <v>50</v>
      </c>
      <c r="I16" s="1">
        <v>60</v>
      </c>
      <c r="J16" s="1">
        <v>70</v>
      </c>
      <c r="K16" s="1">
        <v>80</v>
      </c>
      <c r="L16" s="1">
        <v>100</v>
      </c>
      <c r="M16" s="1">
        <v>110</v>
      </c>
      <c r="N16" s="1">
        <v>150</v>
      </c>
    </row>
  </sheetData>
  <mergeCells count="2">
    <mergeCell ref="B1:N1"/>
    <mergeCell ref="A2:A16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AEB6-3BEE-421F-9E84-70C6499D655C}">
  <dimension ref="A1:B12"/>
  <sheetViews>
    <sheetView workbookViewId="0">
      <selection activeCell="H7" sqref="H7"/>
    </sheetView>
  </sheetViews>
  <sheetFormatPr defaultRowHeight="14.5" x14ac:dyDescent="0.35"/>
  <cols>
    <col min="1" max="1" width="4.6328125" customWidth="1"/>
    <col min="2" max="2" width="18.81640625" customWidth="1"/>
    <col min="3" max="3" width="4.6328125" customWidth="1"/>
    <col min="4" max="4" width="18.81640625" customWidth="1"/>
  </cols>
  <sheetData>
    <row r="1" spans="1:2" ht="29" customHeight="1" thickBot="1" x14ac:dyDescent="0.4">
      <c r="A1" s="8" t="s">
        <v>2</v>
      </c>
      <c r="B1" s="9" t="s">
        <v>3</v>
      </c>
    </row>
    <row r="2" spans="1:2" x14ac:dyDescent="0.35">
      <c r="A2" s="10" t="s">
        <v>4</v>
      </c>
      <c r="B2" s="11">
        <v>5</v>
      </c>
    </row>
    <row r="3" spans="1:2" x14ac:dyDescent="0.35">
      <c r="A3" s="7">
        <v>20</v>
      </c>
      <c r="B3" s="11">
        <v>10</v>
      </c>
    </row>
    <row r="4" spans="1:2" x14ac:dyDescent="0.35">
      <c r="A4" s="7">
        <v>25</v>
      </c>
      <c r="B4" s="11">
        <v>15</v>
      </c>
    </row>
    <row r="5" spans="1:2" x14ac:dyDescent="0.35">
      <c r="A5" s="7">
        <v>30</v>
      </c>
      <c r="B5" s="11">
        <v>20</v>
      </c>
    </row>
    <row r="6" spans="1:2" x14ac:dyDescent="0.35">
      <c r="A6" s="7">
        <v>35</v>
      </c>
      <c r="B6" s="11">
        <v>25</v>
      </c>
    </row>
    <row r="7" spans="1:2" x14ac:dyDescent="0.35">
      <c r="A7" s="7">
        <v>40</v>
      </c>
      <c r="B7" s="11">
        <v>30</v>
      </c>
    </row>
    <row r="8" spans="1:2" x14ac:dyDescent="0.35">
      <c r="A8" s="7">
        <v>45</v>
      </c>
      <c r="B8" s="11">
        <v>35</v>
      </c>
    </row>
    <row r="9" spans="1:2" x14ac:dyDescent="0.35">
      <c r="A9" s="7">
        <v>50</v>
      </c>
      <c r="B9" s="11">
        <v>40</v>
      </c>
    </row>
    <row r="10" spans="1:2" x14ac:dyDescent="0.35">
      <c r="A10" s="7">
        <v>55</v>
      </c>
      <c r="B10" s="11">
        <v>45</v>
      </c>
    </row>
    <row r="11" spans="1:2" x14ac:dyDescent="0.35">
      <c r="A11" s="7">
        <v>60</v>
      </c>
      <c r="B11" s="11">
        <v>50</v>
      </c>
    </row>
    <row r="12" spans="1:2" ht="15" thickBot="1" x14ac:dyDescent="0.4">
      <c r="A12" s="12" t="s">
        <v>11</v>
      </c>
      <c r="B12" s="13">
        <v>55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B15" sqref="B15"/>
    </sheetView>
  </sheetViews>
  <sheetFormatPr defaultRowHeight="14.5" x14ac:dyDescent="0.35"/>
  <cols>
    <col min="2" max="2" width="20.26953125" customWidth="1"/>
  </cols>
  <sheetData>
    <row r="1" spans="1:2" x14ac:dyDescent="0.35">
      <c r="A1" t="s">
        <v>0</v>
      </c>
      <c r="B1" t="s">
        <v>1</v>
      </c>
    </row>
    <row r="2" spans="1:2" x14ac:dyDescent="0.35">
      <c r="A2">
        <v>0.5</v>
      </c>
      <c r="B2">
        <v>5</v>
      </c>
    </row>
    <row r="3" spans="1:2" x14ac:dyDescent="0.35">
      <c r="A3">
        <v>1</v>
      </c>
      <c r="B3">
        <v>10</v>
      </c>
    </row>
    <row r="4" spans="1:2" x14ac:dyDescent="0.35">
      <c r="A4">
        <v>1.25</v>
      </c>
      <c r="B4">
        <v>15</v>
      </c>
    </row>
    <row r="5" spans="1:2" x14ac:dyDescent="0.35">
      <c r="A5">
        <v>1.5</v>
      </c>
      <c r="B5">
        <v>20</v>
      </c>
    </row>
    <row r="6" spans="1:2" x14ac:dyDescent="0.35">
      <c r="A6">
        <v>1.75</v>
      </c>
      <c r="B6">
        <v>30</v>
      </c>
    </row>
    <row r="7" spans="1:2" x14ac:dyDescent="0.35">
      <c r="A7">
        <v>2</v>
      </c>
      <c r="B7">
        <v>40</v>
      </c>
    </row>
    <row r="8" spans="1:2" x14ac:dyDescent="0.35">
      <c r="A8">
        <v>2.25</v>
      </c>
      <c r="B8">
        <v>50</v>
      </c>
    </row>
    <row r="9" spans="1:2" x14ac:dyDescent="0.35">
      <c r="A9">
        <v>2.5</v>
      </c>
      <c r="B9">
        <v>60</v>
      </c>
    </row>
    <row r="10" spans="1:2" x14ac:dyDescent="0.35">
      <c r="A10">
        <v>2.75</v>
      </c>
      <c r="B10">
        <v>70</v>
      </c>
    </row>
    <row r="11" spans="1:2" x14ac:dyDescent="0.35">
      <c r="A11">
        <v>3</v>
      </c>
      <c r="B11">
        <v>80</v>
      </c>
    </row>
    <row r="12" spans="1:2" x14ac:dyDescent="0.35">
      <c r="A12">
        <v>3.25</v>
      </c>
      <c r="B12">
        <v>90</v>
      </c>
    </row>
    <row r="13" spans="1:2" x14ac:dyDescent="0.35">
      <c r="A13">
        <v>3.5</v>
      </c>
      <c r="B13">
        <v>100</v>
      </c>
    </row>
    <row r="14" spans="1:2" x14ac:dyDescent="0.35">
      <c r="A14">
        <v>3.75</v>
      </c>
      <c r="B14">
        <v>110</v>
      </c>
    </row>
    <row r="15" spans="1:2" x14ac:dyDescent="0.35">
      <c r="A15">
        <v>4</v>
      </c>
      <c r="B15">
        <v>125</v>
      </c>
    </row>
    <row r="16" spans="1:2" x14ac:dyDescent="0.35">
      <c r="A16">
        <v>4.25</v>
      </c>
      <c r="B16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Joules Detailed</vt:lpstr>
      <vt:lpstr>ME detailed</vt:lpstr>
      <vt:lpstr>ME</vt:lpstr>
      <vt:lpstr>ME ROF</vt:lpstr>
      <vt:lpstr>Minimum Engagement Joules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EDonato</dc:creator>
  <cp:lastModifiedBy>Eric Donato</cp:lastModifiedBy>
  <cp:lastPrinted>2017-11-21T01:19:15Z</cp:lastPrinted>
  <dcterms:created xsi:type="dcterms:W3CDTF">2017-11-13T15:31:55Z</dcterms:created>
  <dcterms:modified xsi:type="dcterms:W3CDTF">2017-11-21T01:19:33Z</dcterms:modified>
</cp:coreProperties>
</file>